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drawings/drawing7.xml" ContentType="application/vnd.openxmlformats-officedocument.drawing+xml"/>
  <Override PartName="/xl/comments8.xml" ContentType="application/vnd.openxmlformats-officedocument.spreadsheetml.comments+xml"/>
  <Override PartName="/xl/drawings/drawing8.xml" ContentType="application/vnd.openxmlformats-officedocument.drawing+xml"/>
  <Override PartName="/xl/comments9.xml" ContentType="application/vnd.openxmlformats-officedocument.spreadsheetml.comments+xml"/>
  <Override PartName="/xl/drawings/drawing9.xml" ContentType="application/vnd.openxmlformats-officedocument.drawing+xml"/>
  <Override PartName="/xl/comments10.xml" ContentType="application/vnd.openxmlformats-officedocument.spreadsheetml.comments+xml"/>
  <Override PartName="/xl/drawings/drawing10.xml" ContentType="application/vnd.openxmlformats-officedocument.drawing+xml"/>
  <Override PartName="/xl/comments11.xml" ContentType="application/vnd.openxmlformats-officedocument.spreadsheetml.comments+xml"/>
  <Override PartName="/xl/drawings/drawing11.xml" ContentType="application/vnd.openxmlformats-officedocument.drawing+xml"/>
  <Override PartName="/xl/comments12.xml" ContentType="application/vnd.openxmlformats-officedocument.spreadsheetml.comments+xml"/>
  <Override PartName="/xl/drawings/drawing12.xml" ContentType="application/vnd.openxmlformats-officedocument.drawing+xml"/>
  <Override PartName="/xl/comments13.xml" ContentType="application/vnd.openxmlformats-officedocument.spreadsheetml.comments+xml"/>
  <Override PartName="/xl/drawings/drawing13.xml" ContentType="application/vnd.openxmlformats-officedocument.drawing+xml"/>
  <Override PartName="/xl/comments14.xml" ContentType="application/vnd.openxmlformats-officedocument.spreadsheetml.comments+xml"/>
  <Override PartName="/xl/drawings/drawing14.xml" ContentType="application/vnd.openxmlformats-officedocument.drawing+xml"/>
  <Override PartName="/xl/comments15.xml" ContentType="application/vnd.openxmlformats-officedocument.spreadsheetml.comments+xml"/>
  <Override PartName="/xl/drawings/drawing15.xml" ContentType="application/vnd.openxmlformats-officedocument.drawing+xml"/>
  <Override PartName="/xl/comments16.xml" ContentType="application/vnd.openxmlformats-officedocument.spreadsheetml.comments+xml"/>
  <Override PartName="/xl/drawings/drawing16.xml" ContentType="application/vnd.openxmlformats-officedocument.drawing+xml"/>
  <Override PartName="/xl/comments17.xml" ContentType="application/vnd.openxmlformats-officedocument.spreadsheetml.comments+xml"/>
  <Override PartName="/xl/drawings/drawing17.xml" ContentType="application/vnd.openxmlformats-officedocument.drawing+xml"/>
  <Override PartName="/xl/comments18.xml" ContentType="application/vnd.openxmlformats-officedocument.spreadsheetml.comments+xml"/>
  <Override PartName="/xl/drawings/drawing18.xml" ContentType="application/vnd.openxmlformats-officedocument.drawing+xml"/>
  <Override PartName="/xl/comments19.xml" ContentType="application/vnd.openxmlformats-officedocument.spreadsheetml.comments+xml"/>
  <Override PartName="/xl/drawings/drawing19.xml" ContentType="application/vnd.openxmlformats-officedocument.drawing+xml"/>
  <Override PartName="/xl/comments20.xml" ContentType="application/vnd.openxmlformats-officedocument.spreadsheetml.comments+xml"/>
  <Override PartName="/xl/drawings/drawing20.xml" ContentType="application/vnd.openxmlformats-officedocument.drawing+xml"/>
  <Override PartName="/xl/comments21.xml" ContentType="application/vnd.openxmlformats-officedocument.spreadsheetml.comments+xml"/>
  <Override PartName="/xl/drawings/drawing21.xml" ContentType="application/vnd.openxmlformats-officedocument.drawing+xml"/>
  <Override PartName="/xl/comments22.xml" ContentType="application/vnd.openxmlformats-officedocument.spreadsheetml.comments+xml"/>
  <Override PartName="/xl/drawings/drawing22.xml" ContentType="application/vnd.openxmlformats-officedocument.drawing+xml"/>
  <Override PartName="/xl/comments23.xml" ContentType="application/vnd.openxmlformats-officedocument.spreadsheetml.comments+xml"/>
  <Override PartName="/xl/drawings/drawing23.xml" ContentType="application/vnd.openxmlformats-officedocument.drawing+xml"/>
  <Override PartName="/xl/comments24.xml" ContentType="application/vnd.openxmlformats-officedocument.spreadsheetml.comments+xml"/>
  <Override PartName="/xl/drawings/drawing24.xml" ContentType="application/vnd.openxmlformats-officedocument.drawing+xml"/>
  <Override PartName="/xl/comments25.xml" ContentType="application/vnd.openxmlformats-officedocument.spreadsheetml.comments+xml"/>
  <Override PartName="/xl/drawings/drawing25.xml" ContentType="application/vnd.openxmlformats-officedocument.drawing+xml"/>
  <Override PartName="/xl/comments2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I:\DAES\BSETA\EPC\01 Mosquito Control Support\16 Webpage Update Info\2020 Information for State-approved Mosquito Control Programs Webpage\Submitted Attachments\"/>
    </mc:Choice>
  </mc:AlternateContent>
  <xr:revisionPtr revIDLastSave="0" documentId="13_ncr:1_{1D70175A-C2CA-47DF-98CF-16D51723AC22}" xr6:coauthVersionLast="45" xr6:coauthVersionMax="45" xr10:uidLastSave="{00000000-0000-0000-0000-000000000000}"/>
  <bookViews>
    <workbookView xWindow="-28920" yWindow="-120" windowWidth="29040" windowHeight="15840" tabRatio="757" xr2:uid="{00000000-000D-0000-FFFF-FFFF00000000}"/>
  </bookViews>
  <sheets>
    <sheet name="Instructions" sheetId="63" r:id="rId1"/>
    <sheet name="Annl Cert. Bud-13617" sheetId="3" r:id="rId2"/>
    <sheet name="State Bud Amnd(1)-13613" sheetId="2" r:id="rId3"/>
    <sheet name="(Oct) State Fin-13650" sheetId="5" r:id="rId4"/>
    <sheet name="State Bud Amnd(2)-13613" sheetId="16" r:id="rId5"/>
    <sheet name="(Nov) State Fin-13650" sheetId="18" r:id="rId6"/>
    <sheet name="State Bud Amnd(3)-13613" sheetId="21" r:id="rId7"/>
    <sheet name="(Dec) State Fin-13650" sheetId="23" r:id="rId8"/>
    <sheet name="State Bud Amnd(4)-13613" sheetId="25" r:id="rId9"/>
    <sheet name="(Jan) State Fin-13650" sheetId="27" r:id="rId10"/>
    <sheet name="State Bud Amnd(5)-13613" sheetId="29" r:id="rId11"/>
    <sheet name="(Feb) State Fin-13650" sheetId="31" r:id="rId12"/>
    <sheet name="State Bud Amnd(6)-13613" sheetId="33" r:id="rId13"/>
    <sheet name="(Mar) State Fin-13650" sheetId="35" r:id="rId14"/>
    <sheet name="State Bud Amnd(7)-13613" sheetId="37" r:id="rId15"/>
    <sheet name="(Apr) State Fin-13650" sheetId="40" r:id="rId16"/>
    <sheet name="State Bud Amnd(8)-13613" sheetId="41" r:id="rId17"/>
    <sheet name="(May) State Fin-13650" sheetId="44" r:id="rId18"/>
    <sheet name="State Bud Amnd(9)-13613" sheetId="46" r:id="rId19"/>
    <sheet name="(Jun) State Fin-13650" sheetId="48" r:id="rId20"/>
    <sheet name="State Bud Amnd(10)-13613" sheetId="50" r:id="rId21"/>
    <sheet name="(Jul) State Fin-13650" sheetId="52" r:id="rId22"/>
    <sheet name="State Bud Amnd(11)-13613" sheetId="54" r:id="rId23"/>
    <sheet name="(Aug) State Fin-13650" sheetId="56" r:id="rId24"/>
    <sheet name="State Bud Amnd(12)-13613" sheetId="58" r:id="rId25"/>
    <sheet name="13650 - (Sep) State Fin" sheetId="60" r:id="rId26"/>
  </sheets>
  <definedNames>
    <definedName name="_xlnm.Print_Area" localSheetId="15">'(Apr) State Fin-13650'!$A$1:$G$70</definedName>
    <definedName name="_xlnm.Print_Area" localSheetId="23">'(Aug) State Fin-13650'!$A$1:$G$69</definedName>
    <definedName name="_xlnm.Print_Area" localSheetId="7">'(Dec) State Fin-13650'!$A$1:$G$70</definedName>
    <definedName name="_xlnm.Print_Area" localSheetId="11">'(Feb) State Fin-13650'!$A$1:$G$69</definedName>
    <definedName name="_xlnm.Print_Area" localSheetId="9">'(Jan) State Fin-13650'!$A$1:$G$70</definedName>
    <definedName name="_xlnm.Print_Area" localSheetId="21">'(Jul) State Fin-13650'!$A$1:$G$69</definedName>
    <definedName name="_xlnm.Print_Area" localSheetId="19">'(Jun) State Fin-13650'!$A$1:$G$69</definedName>
    <definedName name="_xlnm.Print_Area" localSheetId="13">'(Mar) State Fin-13650'!$A$1:$G$70</definedName>
    <definedName name="_xlnm.Print_Area" localSheetId="17">'(May) State Fin-13650'!$A$1:$G$70</definedName>
    <definedName name="_xlnm.Print_Area" localSheetId="5">'(Nov) State Fin-13650'!$A$1:$G$69</definedName>
    <definedName name="_xlnm.Print_Area" localSheetId="3">'(Oct) State Fin-13650'!$A$1:$G$70</definedName>
    <definedName name="_xlnm.Print_Area" localSheetId="25">'13650 - (Sep) State Fin'!$A$1:$G$69</definedName>
    <definedName name="_xlnm.Print_Area" localSheetId="1">'Annl Cert. Bud-13617'!$A$1:$F$69</definedName>
    <definedName name="_xlnm.Print_Area" localSheetId="2">'State Bud Amnd(1)-13613'!$A$1:$G$78</definedName>
    <definedName name="_xlnm.Print_Area" localSheetId="20">'State Bud Amnd(10)-13613'!$A$1:$G$78</definedName>
    <definedName name="_xlnm.Print_Area" localSheetId="22">'State Bud Amnd(11)-13613'!$A$1:$G$78</definedName>
    <definedName name="_xlnm.Print_Area" localSheetId="24">'State Bud Amnd(12)-13613'!$A$1:$G$78</definedName>
    <definedName name="_xlnm.Print_Area" localSheetId="4">'State Bud Amnd(2)-13613'!$A$1:$G$78</definedName>
    <definedName name="_xlnm.Print_Area" localSheetId="6">'State Bud Amnd(3)-13613'!$A$1:$G$78</definedName>
    <definedName name="_xlnm.Print_Area" localSheetId="8">'State Bud Amnd(4)-13613'!$A$1:$G$78</definedName>
    <definedName name="_xlnm.Print_Area" localSheetId="10">'State Bud Amnd(5)-13613'!$A$1:$G$78</definedName>
    <definedName name="_xlnm.Print_Area" localSheetId="12">'State Bud Amnd(6)-13613'!$A$1:$G$78</definedName>
    <definedName name="_xlnm.Print_Area" localSheetId="14">'State Bud Amnd(7)-13613'!$A$1:$G$78</definedName>
    <definedName name="_xlnm.Print_Area" localSheetId="16">'State Bud Amnd(8)-13613'!$A$1:$G$78</definedName>
    <definedName name="_xlnm.Print_Area" localSheetId="18">'State Bud Amnd(9)-13613'!$A$1:$G$78</definedName>
    <definedName name="Z_269A7649_E211_46F6_B70E_54E7FC376789_.wvu.PrintArea" localSheetId="15" hidden="1">'(Apr) State Fin-13650'!$A$1:$G$67</definedName>
    <definedName name="Z_269A7649_E211_46F6_B70E_54E7FC376789_.wvu.PrintArea" localSheetId="23" hidden="1">'(Aug) State Fin-13650'!$A$1:$G$67</definedName>
    <definedName name="Z_269A7649_E211_46F6_B70E_54E7FC376789_.wvu.PrintArea" localSheetId="7" hidden="1">'(Dec) State Fin-13650'!$A$1:$G$67</definedName>
    <definedName name="Z_269A7649_E211_46F6_B70E_54E7FC376789_.wvu.PrintArea" localSheetId="11" hidden="1">'(Feb) State Fin-13650'!$A$1:$G$67</definedName>
    <definedName name="Z_269A7649_E211_46F6_B70E_54E7FC376789_.wvu.PrintArea" localSheetId="9" hidden="1">'(Jan) State Fin-13650'!$A$1:$G$67</definedName>
    <definedName name="Z_269A7649_E211_46F6_B70E_54E7FC376789_.wvu.PrintArea" localSheetId="21" hidden="1">'(Jul) State Fin-13650'!$A$1:$G$67</definedName>
    <definedName name="Z_269A7649_E211_46F6_B70E_54E7FC376789_.wvu.PrintArea" localSheetId="19" hidden="1">'(Jun) State Fin-13650'!$A$1:$G$67</definedName>
    <definedName name="Z_269A7649_E211_46F6_B70E_54E7FC376789_.wvu.PrintArea" localSheetId="13" hidden="1">'(Mar) State Fin-13650'!$A$1:$G$67</definedName>
    <definedName name="Z_269A7649_E211_46F6_B70E_54E7FC376789_.wvu.PrintArea" localSheetId="17" hidden="1">'(May) State Fin-13650'!$A$1:$G$67</definedName>
    <definedName name="Z_269A7649_E211_46F6_B70E_54E7FC376789_.wvu.PrintArea" localSheetId="5" hidden="1">'(Nov) State Fin-13650'!$A$1:$G$67</definedName>
    <definedName name="Z_269A7649_E211_46F6_B70E_54E7FC376789_.wvu.PrintArea" localSheetId="3" hidden="1">'(Oct) State Fin-13650'!$A$1:$G$68</definedName>
    <definedName name="Z_269A7649_E211_46F6_B70E_54E7FC376789_.wvu.PrintArea" localSheetId="25" hidden="1">'13650 - (Sep) State Fin'!$A$1:$G$67</definedName>
    <definedName name="Z_269A7649_E211_46F6_B70E_54E7FC376789_.wvu.PrintArea" localSheetId="1" hidden="1">'Annl Cert. Bud-13617'!$B$2:$F$74</definedName>
    <definedName name="Z_269A7649_E211_46F6_B70E_54E7FC376789_.wvu.PrintArea" localSheetId="2" hidden="1">'State Bud Amnd(1)-13613'!$A$1:$G$77</definedName>
    <definedName name="Z_269A7649_E211_46F6_B70E_54E7FC376789_.wvu.PrintArea" localSheetId="20" hidden="1">'State Bud Amnd(10)-13613'!$A$1:$G$77</definedName>
    <definedName name="Z_269A7649_E211_46F6_B70E_54E7FC376789_.wvu.PrintArea" localSheetId="22" hidden="1">'State Bud Amnd(11)-13613'!$A$1:$G$77</definedName>
    <definedName name="Z_269A7649_E211_46F6_B70E_54E7FC376789_.wvu.PrintArea" localSheetId="24" hidden="1">'State Bud Amnd(12)-13613'!$A$1:$G$77</definedName>
    <definedName name="Z_269A7649_E211_46F6_B70E_54E7FC376789_.wvu.PrintArea" localSheetId="4" hidden="1">'State Bud Amnd(2)-13613'!$A$1:$G$77</definedName>
    <definedName name="Z_269A7649_E211_46F6_B70E_54E7FC376789_.wvu.PrintArea" localSheetId="6" hidden="1">'State Bud Amnd(3)-13613'!$A$1:$G$77</definedName>
    <definedName name="Z_269A7649_E211_46F6_B70E_54E7FC376789_.wvu.PrintArea" localSheetId="8" hidden="1">'State Bud Amnd(4)-13613'!$A$1:$G$77</definedName>
    <definedName name="Z_269A7649_E211_46F6_B70E_54E7FC376789_.wvu.PrintArea" localSheetId="10" hidden="1">'State Bud Amnd(5)-13613'!$A$1:$G$78</definedName>
    <definedName name="Z_269A7649_E211_46F6_B70E_54E7FC376789_.wvu.PrintArea" localSheetId="12" hidden="1">'State Bud Amnd(6)-13613'!$A$1:$G$77</definedName>
    <definedName name="Z_269A7649_E211_46F6_B70E_54E7FC376789_.wvu.PrintArea" localSheetId="14" hidden="1">'State Bud Amnd(7)-13613'!$A$1:$G$77</definedName>
    <definedName name="Z_269A7649_E211_46F6_B70E_54E7FC376789_.wvu.PrintArea" localSheetId="16" hidden="1">'State Bud Amnd(8)-13613'!$A$1:$G$77</definedName>
    <definedName name="Z_269A7649_E211_46F6_B70E_54E7FC376789_.wvu.PrintArea" localSheetId="18" hidden="1">'State Bud Amnd(9)-13613'!$A$1:$G$77</definedName>
    <definedName name="Z_AC91C7CD_714D_498A_ADB5_87487577C5D2_.wvu.PrintArea" localSheetId="15" hidden="1">'(Apr) State Fin-13650'!$A$1:$G$67</definedName>
    <definedName name="Z_AC91C7CD_714D_498A_ADB5_87487577C5D2_.wvu.PrintArea" localSheetId="23" hidden="1">'(Aug) State Fin-13650'!$A$1:$G$67</definedName>
    <definedName name="Z_AC91C7CD_714D_498A_ADB5_87487577C5D2_.wvu.PrintArea" localSheetId="7" hidden="1">'(Dec) State Fin-13650'!$A$1:$G$67</definedName>
    <definedName name="Z_AC91C7CD_714D_498A_ADB5_87487577C5D2_.wvu.PrintArea" localSheetId="11" hidden="1">'(Feb) State Fin-13650'!$A$1:$G$67</definedName>
    <definedName name="Z_AC91C7CD_714D_498A_ADB5_87487577C5D2_.wvu.PrintArea" localSheetId="9" hidden="1">'(Jan) State Fin-13650'!$A$1:$G$67</definedName>
    <definedName name="Z_AC91C7CD_714D_498A_ADB5_87487577C5D2_.wvu.PrintArea" localSheetId="21" hidden="1">'(Jul) State Fin-13650'!$A$1:$G$67</definedName>
    <definedName name="Z_AC91C7CD_714D_498A_ADB5_87487577C5D2_.wvu.PrintArea" localSheetId="19" hidden="1">'(Jun) State Fin-13650'!$A$1:$G$67</definedName>
    <definedName name="Z_AC91C7CD_714D_498A_ADB5_87487577C5D2_.wvu.PrintArea" localSheetId="13" hidden="1">'(Mar) State Fin-13650'!$A$1:$G$67</definedName>
    <definedName name="Z_AC91C7CD_714D_498A_ADB5_87487577C5D2_.wvu.PrintArea" localSheetId="17" hidden="1">'(May) State Fin-13650'!$A$1:$G$67</definedName>
    <definedName name="Z_AC91C7CD_714D_498A_ADB5_87487577C5D2_.wvu.PrintArea" localSheetId="5" hidden="1">'(Nov) State Fin-13650'!$A$1:$G$67</definedName>
    <definedName name="Z_AC91C7CD_714D_498A_ADB5_87487577C5D2_.wvu.PrintArea" localSheetId="3" hidden="1">'(Oct) State Fin-13650'!$A$1:$G$68</definedName>
    <definedName name="Z_AC91C7CD_714D_498A_ADB5_87487577C5D2_.wvu.PrintArea" localSheetId="25" hidden="1">'13650 - (Sep) State Fin'!$A$1:$G$67</definedName>
    <definedName name="Z_AC91C7CD_714D_498A_ADB5_87487577C5D2_.wvu.PrintArea" localSheetId="1" hidden="1">'Annl Cert. Bud-13617'!$B$2:$F$74</definedName>
    <definedName name="Z_AC91C7CD_714D_498A_ADB5_87487577C5D2_.wvu.PrintArea" localSheetId="2" hidden="1">'State Bud Amnd(1)-13613'!$A$1:$G$77</definedName>
    <definedName name="Z_AC91C7CD_714D_498A_ADB5_87487577C5D2_.wvu.PrintArea" localSheetId="20" hidden="1">'State Bud Amnd(10)-13613'!$A$1:$G$77</definedName>
    <definedName name="Z_AC91C7CD_714D_498A_ADB5_87487577C5D2_.wvu.PrintArea" localSheetId="22" hidden="1">'State Bud Amnd(11)-13613'!$A$1:$G$77</definedName>
    <definedName name="Z_AC91C7CD_714D_498A_ADB5_87487577C5D2_.wvu.PrintArea" localSheetId="24" hidden="1">'State Bud Amnd(12)-13613'!$A$1:$G$77</definedName>
    <definedName name="Z_AC91C7CD_714D_498A_ADB5_87487577C5D2_.wvu.PrintArea" localSheetId="4" hidden="1">'State Bud Amnd(2)-13613'!$A$1:$G$77</definedName>
    <definedName name="Z_AC91C7CD_714D_498A_ADB5_87487577C5D2_.wvu.PrintArea" localSheetId="6" hidden="1">'State Bud Amnd(3)-13613'!$A$1:$G$77</definedName>
    <definedName name="Z_AC91C7CD_714D_498A_ADB5_87487577C5D2_.wvu.PrintArea" localSheetId="8" hidden="1">'State Bud Amnd(4)-13613'!$A$1:$G$77</definedName>
    <definedName name="Z_AC91C7CD_714D_498A_ADB5_87487577C5D2_.wvu.PrintArea" localSheetId="10" hidden="1">'State Bud Amnd(5)-13613'!$A$1:$G$78</definedName>
    <definedName name="Z_AC91C7CD_714D_498A_ADB5_87487577C5D2_.wvu.PrintArea" localSheetId="12" hidden="1">'State Bud Amnd(6)-13613'!$A$1:$G$77</definedName>
    <definedName name="Z_AC91C7CD_714D_498A_ADB5_87487577C5D2_.wvu.PrintArea" localSheetId="14" hidden="1">'State Bud Amnd(7)-13613'!$A$1:$G$77</definedName>
    <definedName name="Z_AC91C7CD_714D_498A_ADB5_87487577C5D2_.wvu.PrintArea" localSheetId="16" hidden="1">'State Bud Amnd(8)-13613'!$A$1:$G$77</definedName>
    <definedName name="Z_AC91C7CD_714D_498A_ADB5_87487577C5D2_.wvu.PrintArea" localSheetId="18" hidden="1">'State Bud Amnd(9)-13613'!$A$1:$G$77</definedName>
  </definedNames>
  <calcPr calcId="191029"/>
  <customWorkbookViews>
    <customWorkbookView name="Sharon Watson - Personal View" guid="{AC91C7CD-714D-498A-ADB5-87487577C5D2}" mergeInterval="0" personalView="1" maximized="1" windowWidth="1020" windowHeight="583" tabRatio="757" activeSheetId="5"/>
    <customWorkbookView name="weeksa - Personal View" guid="{269A7649-E211-46F6-B70E-54E7FC376789}" mergeInterval="0" personalView="1" maximized="1" xWindow="1" yWindow="1" windowWidth="1002" windowHeight="759" tabRatio="75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58" l="1"/>
  <c r="E11" i="54"/>
  <c r="E11" i="50"/>
  <c r="E11" i="46"/>
  <c r="E11" i="41"/>
  <c r="E11" i="37"/>
  <c r="E11" i="33"/>
  <c r="E11" i="29"/>
  <c r="E11" i="25"/>
  <c r="E11" i="21"/>
  <c r="E11" i="16"/>
  <c r="F18" i="33"/>
  <c r="F71" i="58"/>
  <c r="F66" i="58"/>
  <c r="F72" i="58" s="1"/>
  <c r="E63" i="56"/>
  <c r="E58" i="56"/>
  <c r="E64" i="56" s="1"/>
  <c r="E23" i="35"/>
  <c r="E25" i="35" s="1"/>
  <c r="E63" i="35"/>
  <c r="E64" i="35" s="1"/>
  <c r="E65" i="35" s="1"/>
  <c r="E63" i="31"/>
  <c r="E63" i="27"/>
  <c r="F14" i="5"/>
  <c r="E23" i="60"/>
  <c r="E25" i="60" s="1"/>
  <c r="E58" i="60"/>
  <c r="E63" i="48"/>
  <c r="E23" i="48"/>
  <c r="E25" i="48"/>
  <c r="E63" i="44"/>
  <c r="E32" i="41"/>
  <c r="E34" i="41" s="1"/>
  <c r="F32" i="41"/>
  <c r="F34" i="41" s="1"/>
  <c r="E63" i="40"/>
  <c r="E23" i="23"/>
  <c r="E63" i="18"/>
  <c r="D22" i="2"/>
  <c r="G22" i="2" s="1"/>
  <c r="D23" i="16" s="1"/>
  <c r="G23" i="16" s="1"/>
  <c r="D18" i="3"/>
  <c r="E63" i="60"/>
  <c r="E63" i="52"/>
  <c r="E63" i="23"/>
  <c r="E71" i="58"/>
  <c r="F71" i="54"/>
  <c r="E71" i="54"/>
  <c r="F71" i="50"/>
  <c r="E71" i="50"/>
  <c r="F71" i="46"/>
  <c r="E71" i="46"/>
  <c r="F71" i="41"/>
  <c r="E71" i="41"/>
  <c r="F71" i="37"/>
  <c r="E71" i="37"/>
  <c r="F71" i="33"/>
  <c r="E71" i="33"/>
  <c r="F71" i="29"/>
  <c r="E71" i="29"/>
  <c r="E9" i="60"/>
  <c r="C9" i="60"/>
  <c r="E66" i="58"/>
  <c r="F32" i="58"/>
  <c r="F34" i="58" s="1"/>
  <c r="E32" i="58"/>
  <c r="E34" i="58"/>
  <c r="C13" i="58"/>
  <c r="E23" i="56"/>
  <c r="E25" i="56" s="1"/>
  <c r="E65" i="56" s="1"/>
  <c r="E9" i="56"/>
  <c r="C9" i="56"/>
  <c r="F66" i="54"/>
  <c r="E66" i="54"/>
  <c r="E72" i="54" s="1"/>
  <c r="E18" i="54" s="1"/>
  <c r="F32" i="54"/>
  <c r="F34" i="54" s="1"/>
  <c r="E32" i="54"/>
  <c r="E34" i="54" s="1"/>
  <c r="E73" i="54" s="1"/>
  <c r="C13" i="54"/>
  <c r="E58" i="52"/>
  <c r="E23" i="52"/>
  <c r="E25" i="52" s="1"/>
  <c r="E9" i="52"/>
  <c r="C9" i="52"/>
  <c r="F66" i="50"/>
  <c r="F72" i="50" s="1"/>
  <c r="F18" i="50" s="1"/>
  <c r="E66" i="50"/>
  <c r="E72" i="50" s="1"/>
  <c r="E18" i="50" s="1"/>
  <c r="F32" i="50"/>
  <c r="F34" i="50" s="1"/>
  <c r="E32" i="50"/>
  <c r="E34" i="50" s="1"/>
  <c r="E73" i="50" s="1"/>
  <c r="C13" i="50"/>
  <c r="E58" i="48"/>
  <c r="E9" i="48"/>
  <c r="C9" i="48"/>
  <c r="F66" i="46"/>
  <c r="F72" i="46" s="1"/>
  <c r="F18" i="46" s="1"/>
  <c r="E66" i="46"/>
  <c r="E72" i="46" s="1"/>
  <c r="F32" i="46"/>
  <c r="F34" i="46" s="1"/>
  <c r="E32" i="46"/>
  <c r="E34" i="46" s="1"/>
  <c r="C13" i="46"/>
  <c r="E58" i="44"/>
  <c r="E64" i="44" s="1"/>
  <c r="E23" i="44"/>
  <c r="E25" i="44" s="1"/>
  <c r="E9" i="44"/>
  <c r="C9" i="44"/>
  <c r="F66" i="41"/>
  <c r="E66" i="41"/>
  <c r="E72" i="41" s="1"/>
  <c r="E18" i="41" s="1"/>
  <c r="C13" i="41"/>
  <c r="E58" i="40"/>
  <c r="E64" i="40" s="1"/>
  <c r="E23" i="40"/>
  <c r="E25" i="40" s="1"/>
  <c r="E65" i="40" s="1"/>
  <c r="E9" i="40"/>
  <c r="C9" i="40"/>
  <c r="F66" i="37"/>
  <c r="F72" i="37" s="1"/>
  <c r="F18" i="37" s="1"/>
  <c r="E66" i="37"/>
  <c r="F32" i="37"/>
  <c r="F34" i="37" s="1"/>
  <c r="E32" i="37"/>
  <c r="E34" i="37" s="1"/>
  <c r="C13" i="37"/>
  <c r="E58" i="35"/>
  <c r="E9" i="35"/>
  <c r="C9" i="35"/>
  <c r="F66" i="33"/>
  <c r="F72" i="33" s="1"/>
  <c r="E66" i="33"/>
  <c r="E72" i="33" s="1"/>
  <c r="E18" i="33" s="1"/>
  <c r="F32" i="33"/>
  <c r="F34" i="33" s="1"/>
  <c r="F73" i="33" s="1"/>
  <c r="E32" i="33"/>
  <c r="E34" i="33" s="1"/>
  <c r="C13" i="33"/>
  <c r="E58" i="31"/>
  <c r="E64" i="31" s="1"/>
  <c r="E23" i="31"/>
  <c r="E25" i="31" s="1"/>
  <c r="E65" i="31" s="1"/>
  <c r="E9" i="31"/>
  <c r="C9" i="31"/>
  <c r="F66" i="29"/>
  <c r="E66" i="29"/>
  <c r="F32" i="29"/>
  <c r="F34" i="29" s="1"/>
  <c r="E32" i="29"/>
  <c r="E34" i="29" s="1"/>
  <c r="C13" i="29"/>
  <c r="C9" i="27"/>
  <c r="C9" i="23"/>
  <c r="C9" i="18"/>
  <c r="C12" i="2"/>
  <c r="C9" i="5"/>
  <c r="E58" i="27"/>
  <c r="E64" i="27" s="1"/>
  <c r="E23" i="27"/>
  <c r="E25" i="27" s="1"/>
  <c r="E65" i="27" s="1"/>
  <c r="E9" i="27"/>
  <c r="F71" i="25"/>
  <c r="E71" i="25"/>
  <c r="F66" i="25"/>
  <c r="F72" i="25" s="1"/>
  <c r="F18" i="25" s="1"/>
  <c r="E66" i="25"/>
  <c r="E72" i="25" s="1"/>
  <c r="E18" i="25" s="1"/>
  <c r="F32" i="25"/>
  <c r="F34" i="25" s="1"/>
  <c r="E32" i="25"/>
  <c r="E34" i="25"/>
  <c r="C13" i="25"/>
  <c r="E58" i="23"/>
  <c r="E25" i="23"/>
  <c r="E9" i="23"/>
  <c r="F71" i="21"/>
  <c r="E71" i="21"/>
  <c r="F66" i="21"/>
  <c r="F72" i="21" s="1"/>
  <c r="F18" i="21" s="1"/>
  <c r="E66" i="21"/>
  <c r="E72" i="21" s="1"/>
  <c r="E18" i="21" s="1"/>
  <c r="F32" i="21"/>
  <c r="F34" i="21"/>
  <c r="E32" i="21"/>
  <c r="E34" i="21" s="1"/>
  <c r="C13" i="21"/>
  <c r="E58" i="18"/>
  <c r="E23" i="18"/>
  <c r="E25" i="18" s="1"/>
  <c r="E9" i="18"/>
  <c r="F71" i="16"/>
  <c r="E71" i="16"/>
  <c r="F66" i="16"/>
  <c r="F72" i="16" s="1"/>
  <c r="F18" i="16" s="1"/>
  <c r="E66" i="16"/>
  <c r="F32" i="16"/>
  <c r="F34" i="16"/>
  <c r="F73" i="16" s="1"/>
  <c r="E32" i="16"/>
  <c r="E34" i="16"/>
  <c r="C13" i="16"/>
  <c r="D22" i="3"/>
  <c r="E59" i="3"/>
  <c r="D56" i="3"/>
  <c r="D57" i="3"/>
  <c r="D58" i="3"/>
  <c r="D55" i="3"/>
  <c r="F59" i="3"/>
  <c r="F60" i="3" s="1"/>
  <c r="E54" i="3"/>
  <c r="F54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26" i="3"/>
  <c r="D13" i="3"/>
  <c r="D14" i="3"/>
  <c r="D15" i="3"/>
  <c r="D16" i="3"/>
  <c r="D17" i="3"/>
  <c r="D19" i="3"/>
  <c r="D20" i="3"/>
  <c r="D12" i="3"/>
  <c r="F60" i="5"/>
  <c r="F60" i="18"/>
  <c r="F60" i="23" s="1"/>
  <c r="F60" i="27" s="1"/>
  <c r="F60" i="31" s="1"/>
  <c r="F60" i="35" s="1"/>
  <c r="F60" i="40" s="1"/>
  <c r="F60" i="44" s="1"/>
  <c r="F60" i="48" s="1"/>
  <c r="F60" i="52" s="1"/>
  <c r="F60" i="56" s="1"/>
  <c r="F60" i="60" s="1"/>
  <c r="F61" i="5"/>
  <c r="F61" i="18"/>
  <c r="F61" i="23" s="1"/>
  <c r="F61" i="27" s="1"/>
  <c r="F61" i="31" s="1"/>
  <c r="F61" i="35" s="1"/>
  <c r="F61" i="40" s="1"/>
  <c r="F61" i="44" s="1"/>
  <c r="F62" i="5"/>
  <c r="F59" i="5"/>
  <c r="F59" i="18"/>
  <c r="F59" i="23" s="1"/>
  <c r="F59" i="27" s="1"/>
  <c r="F59" i="31" s="1"/>
  <c r="F59" i="35" s="1"/>
  <c r="F59" i="40" s="1"/>
  <c r="F59" i="44" s="1"/>
  <c r="F59" i="48" s="1"/>
  <c r="F59" i="52" s="1"/>
  <c r="F59" i="56" s="1"/>
  <c r="F59" i="60" s="1"/>
  <c r="F32" i="5"/>
  <c r="F32" i="18"/>
  <c r="F32" i="23" s="1"/>
  <c r="F32" i="27" s="1"/>
  <c r="F32" i="31" s="1"/>
  <c r="F32" i="35" s="1"/>
  <c r="F32" i="40" s="1"/>
  <c r="F32" i="44" s="1"/>
  <c r="F32" i="48" s="1"/>
  <c r="F32" i="52" s="1"/>
  <c r="F32" i="56" s="1"/>
  <c r="F32" i="60" s="1"/>
  <c r="F33" i="5"/>
  <c r="F33" i="18" s="1"/>
  <c r="F33" i="23" s="1"/>
  <c r="F34" i="5"/>
  <c r="F34" i="18" s="1"/>
  <c r="F34" i="23" s="1"/>
  <c r="F34" i="27" s="1"/>
  <c r="F34" i="31" s="1"/>
  <c r="F34" i="35" s="1"/>
  <c r="F34" i="40" s="1"/>
  <c r="F34" i="44" s="1"/>
  <c r="F34" i="48" s="1"/>
  <c r="F34" i="52" s="1"/>
  <c r="F34" i="56" s="1"/>
  <c r="F34" i="60" s="1"/>
  <c r="F35" i="5"/>
  <c r="F35" i="18"/>
  <c r="F35" i="23" s="1"/>
  <c r="F35" i="27" s="1"/>
  <c r="F35" i="31" s="1"/>
  <c r="F35" i="35" s="1"/>
  <c r="F35" i="40" s="1"/>
  <c r="F35" i="44" s="1"/>
  <c r="F35" i="48" s="1"/>
  <c r="F35" i="52" s="1"/>
  <c r="F35" i="56" s="1"/>
  <c r="F35" i="60" s="1"/>
  <c r="F36" i="5"/>
  <c r="F36" i="18" s="1"/>
  <c r="F36" i="23" s="1"/>
  <c r="F36" i="27" s="1"/>
  <c r="F36" i="31" s="1"/>
  <c r="F36" i="35" s="1"/>
  <c r="F36" i="40" s="1"/>
  <c r="F36" i="44" s="1"/>
  <c r="F36" i="48" s="1"/>
  <c r="F36" i="52" s="1"/>
  <c r="F36" i="56" s="1"/>
  <c r="F36" i="60" s="1"/>
  <c r="F37" i="5"/>
  <c r="F37" i="18" s="1"/>
  <c r="F37" i="23" s="1"/>
  <c r="F37" i="27" s="1"/>
  <c r="F37" i="31" s="1"/>
  <c r="F37" i="35" s="1"/>
  <c r="F37" i="40" s="1"/>
  <c r="F37" i="44" s="1"/>
  <c r="F37" i="48" s="1"/>
  <c r="F37" i="52" s="1"/>
  <c r="F37" i="56" s="1"/>
  <c r="F37" i="60" s="1"/>
  <c r="F38" i="5"/>
  <c r="F38" i="18" s="1"/>
  <c r="F38" i="23" s="1"/>
  <c r="F38" i="27" s="1"/>
  <c r="F38" i="31" s="1"/>
  <c r="F38" i="35" s="1"/>
  <c r="F38" i="40" s="1"/>
  <c r="F38" i="44" s="1"/>
  <c r="F38" i="48" s="1"/>
  <c r="F38" i="52" s="1"/>
  <c r="F38" i="56" s="1"/>
  <c r="F38" i="60" s="1"/>
  <c r="F39" i="5"/>
  <c r="F39" i="18" s="1"/>
  <c r="F39" i="23" s="1"/>
  <c r="F39" i="27" s="1"/>
  <c r="F39" i="31" s="1"/>
  <c r="F39" i="35" s="1"/>
  <c r="F39" i="40" s="1"/>
  <c r="F39" i="44" s="1"/>
  <c r="F39" i="48" s="1"/>
  <c r="F39" i="52" s="1"/>
  <c r="F39" i="56" s="1"/>
  <c r="F39" i="60" s="1"/>
  <c r="F40" i="5"/>
  <c r="F40" i="18"/>
  <c r="F40" i="23" s="1"/>
  <c r="F40" i="27" s="1"/>
  <c r="F40" i="31" s="1"/>
  <c r="F40" i="35" s="1"/>
  <c r="F40" i="40" s="1"/>
  <c r="F40" i="44" s="1"/>
  <c r="F40" i="48" s="1"/>
  <c r="F40" i="52" s="1"/>
  <c r="F40" i="56" s="1"/>
  <c r="F40" i="60" s="1"/>
  <c r="F41" i="5"/>
  <c r="F41" i="18" s="1"/>
  <c r="F41" i="23" s="1"/>
  <c r="F41" i="27" s="1"/>
  <c r="F41" i="31" s="1"/>
  <c r="F41" i="35" s="1"/>
  <c r="F41" i="40" s="1"/>
  <c r="F41" i="44" s="1"/>
  <c r="F41" i="48" s="1"/>
  <c r="F41" i="52" s="1"/>
  <c r="F41" i="56" s="1"/>
  <c r="F41" i="60" s="1"/>
  <c r="F42" i="5"/>
  <c r="F42" i="18" s="1"/>
  <c r="F42" i="23" s="1"/>
  <c r="F42" i="27" s="1"/>
  <c r="F42" i="31" s="1"/>
  <c r="F42" i="35" s="1"/>
  <c r="F42" i="40" s="1"/>
  <c r="F42" i="44" s="1"/>
  <c r="F42" i="48" s="1"/>
  <c r="F42" i="52" s="1"/>
  <c r="F42" i="56" s="1"/>
  <c r="F42" i="60" s="1"/>
  <c r="F43" i="5"/>
  <c r="F43" i="18"/>
  <c r="F43" i="23" s="1"/>
  <c r="F43" i="27" s="1"/>
  <c r="F43" i="31" s="1"/>
  <c r="F43" i="35" s="1"/>
  <c r="F43" i="40" s="1"/>
  <c r="F43" i="44" s="1"/>
  <c r="F43" i="48" s="1"/>
  <c r="F43" i="52" s="1"/>
  <c r="F43" i="56" s="1"/>
  <c r="F43" i="60" s="1"/>
  <c r="F44" i="5"/>
  <c r="F44" i="18"/>
  <c r="F44" i="23" s="1"/>
  <c r="F44" i="27" s="1"/>
  <c r="F44" i="31" s="1"/>
  <c r="F44" i="35" s="1"/>
  <c r="F44" i="40" s="1"/>
  <c r="F44" i="44" s="1"/>
  <c r="F44" i="48" s="1"/>
  <c r="F44" i="52" s="1"/>
  <c r="F44" i="56" s="1"/>
  <c r="F44" i="60" s="1"/>
  <c r="F45" i="5"/>
  <c r="F45" i="18" s="1"/>
  <c r="F46" i="5"/>
  <c r="F46" i="18"/>
  <c r="F46" i="23" s="1"/>
  <c r="F46" i="27" s="1"/>
  <c r="F46" i="31" s="1"/>
  <c r="F46" i="35" s="1"/>
  <c r="F46" i="40" s="1"/>
  <c r="F46" i="44" s="1"/>
  <c r="F46" i="48" s="1"/>
  <c r="F46" i="52" s="1"/>
  <c r="F46" i="56" s="1"/>
  <c r="F46" i="60" s="1"/>
  <c r="F47" i="5"/>
  <c r="F47" i="18" s="1"/>
  <c r="F47" i="23" s="1"/>
  <c r="F47" i="27" s="1"/>
  <c r="F47" i="31" s="1"/>
  <c r="F47" i="35" s="1"/>
  <c r="F47" i="40" s="1"/>
  <c r="F47" i="44" s="1"/>
  <c r="F47" i="48" s="1"/>
  <c r="F47" i="52" s="1"/>
  <c r="F47" i="56" s="1"/>
  <c r="F47" i="60" s="1"/>
  <c r="F48" i="5"/>
  <c r="F48" i="18"/>
  <c r="F48" i="23" s="1"/>
  <c r="F48" i="27" s="1"/>
  <c r="F48" i="31" s="1"/>
  <c r="F48" i="35" s="1"/>
  <c r="F48" i="40" s="1"/>
  <c r="F48" i="44" s="1"/>
  <c r="F48" i="48" s="1"/>
  <c r="F48" i="52" s="1"/>
  <c r="F48" i="56" s="1"/>
  <c r="F48" i="60" s="1"/>
  <c r="F49" i="5"/>
  <c r="F49" i="18" s="1"/>
  <c r="F49" i="23" s="1"/>
  <c r="F49" i="27" s="1"/>
  <c r="F49" i="31" s="1"/>
  <c r="F50" i="5"/>
  <c r="F50" i="18" s="1"/>
  <c r="F50" i="23" s="1"/>
  <c r="F50" i="27" s="1"/>
  <c r="F50" i="31" s="1"/>
  <c r="F50" i="35" s="1"/>
  <c r="F50" i="40" s="1"/>
  <c r="F50" i="44" s="1"/>
  <c r="F50" i="48" s="1"/>
  <c r="F50" i="52" s="1"/>
  <c r="F50" i="56" s="1"/>
  <c r="F50" i="60" s="1"/>
  <c r="F51" i="5"/>
  <c r="F51" i="18"/>
  <c r="F51" i="23" s="1"/>
  <c r="F51" i="27" s="1"/>
  <c r="F51" i="31" s="1"/>
  <c r="F51" i="35" s="1"/>
  <c r="F51" i="40" s="1"/>
  <c r="F51" i="44" s="1"/>
  <c r="F51" i="48" s="1"/>
  <c r="F51" i="52" s="1"/>
  <c r="F51" i="56" s="1"/>
  <c r="F51" i="60" s="1"/>
  <c r="F52" i="5"/>
  <c r="F52" i="18" s="1"/>
  <c r="F52" i="23" s="1"/>
  <c r="F52" i="27" s="1"/>
  <c r="F52" i="31" s="1"/>
  <c r="F52" i="35" s="1"/>
  <c r="F52" i="40" s="1"/>
  <c r="F52" i="44" s="1"/>
  <c r="F52" i="48" s="1"/>
  <c r="F52" i="52" s="1"/>
  <c r="F52" i="56" s="1"/>
  <c r="F52" i="60" s="1"/>
  <c r="F53" i="5"/>
  <c r="F53" i="18"/>
  <c r="F53" i="23" s="1"/>
  <c r="F53" i="27" s="1"/>
  <c r="F53" i="31" s="1"/>
  <c r="F53" i="35" s="1"/>
  <c r="F53" i="40" s="1"/>
  <c r="F53" i="44" s="1"/>
  <c r="F53" i="48" s="1"/>
  <c r="F53" i="52" s="1"/>
  <c r="F53" i="56" s="1"/>
  <c r="F53" i="60" s="1"/>
  <c r="F54" i="5"/>
  <c r="F54" i="18" s="1"/>
  <c r="F54" i="23" s="1"/>
  <c r="F54" i="27" s="1"/>
  <c r="F54" i="31" s="1"/>
  <c r="F54" i="35" s="1"/>
  <c r="F54" i="40" s="1"/>
  <c r="F54" i="44" s="1"/>
  <c r="F54" i="48" s="1"/>
  <c r="F54" i="52" s="1"/>
  <c r="F54" i="56" s="1"/>
  <c r="F54" i="60" s="1"/>
  <c r="F55" i="5"/>
  <c r="F55" i="18" s="1"/>
  <c r="F55" i="23" s="1"/>
  <c r="F55" i="27" s="1"/>
  <c r="F55" i="31" s="1"/>
  <c r="F55" i="35" s="1"/>
  <c r="F55" i="40" s="1"/>
  <c r="F55" i="44" s="1"/>
  <c r="F55" i="48" s="1"/>
  <c r="F55" i="52" s="1"/>
  <c r="F55" i="56" s="1"/>
  <c r="F55" i="60" s="1"/>
  <c r="F56" i="5"/>
  <c r="F56" i="18" s="1"/>
  <c r="F56" i="23" s="1"/>
  <c r="F56" i="27" s="1"/>
  <c r="F56" i="31" s="1"/>
  <c r="F56" i="35" s="1"/>
  <c r="F56" i="40" s="1"/>
  <c r="F56" i="44" s="1"/>
  <c r="F56" i="48" s="1"/>
  <c r="F56" i="52" s="1"/>
  <c r="F56" i="56" s="1"/>
  <c r="F56" i="60" s="1"/>
  <c r="F57" i="5"/>
  <c r="F57" i="18" s="1"/>
  <c r="F57" i="23" s="1"/>
  <c r="F57" i="27" s="1"/>
  <c r="F57" i="31" s="1"/>
  <c r="F57" i="35" s="1"/>
  <c r="F57" i="40" s="1"/>
  <c r="F57" i="44" s="1"/>
  <c r="F57" i="48" s="1"/>
  <c r="F57" i="52" s="1"/>
  <c r="F57" i="56" s="1"/>
  <c r="F57" i="60" s="1"/>
  <c r="F31" i="5"/>
  <c r="F31" i="18"/>
  <c r="F31" i="23" s="1"/>
  <c r="F31" i="27" s="1"/>
  <c r="F31" i="31" s="1"/>
  <c r="F31" i="35" s="1"/>
  <c r="F31" i="40" s="1"/>
  <c r="F31" i="44" s="1"/>
  <c r="F31" i="48" s="1"/>
  <c r="F31" i="52" s="1"/>
  <c r="F31" i="56" s="1"/>
  <c r="F31" i="60" s="1"/>
  <c r="F30" i="5"/>
  <c r="F30" i="18" s="1"/>
  <c r="F30" i="23" s="1"/>
  <c r="F30" i="27" s="1"/>
  <c r="F30" i="31" s="1"/>
  <c r="F30" i="35" s="1"/>
  <c r="F30" i="40" s="1"/>
  <c r="F58" i="5"/>
  <c r="E63" i="5"/>
  <c r="E58" i="5"/>
  <c r="F24" i="5"/>
  <c r="F24" i="18" s="1"/>
  <c r="F24" i="23"/>
  <c r="F24" i="27" s="1"/>
  <c r="F24" i="31" s="1"/>
  <c r="F24" i="35" s="1"/>
  <c r="F24" i="40" s="1"/>
  <c r="F24" i="44" s="1"/>
  <c r="F24" i="48" s="1"/>
  <c r="F24" i="52" s="1"/>
  <c r="F24" i="56" s="1"/>
  <c r="F24" i="60" s="1"/>
  <c r="F16" i="5"/>
  <c r="F16" i="18" s="1"/>
  <c r="F16" i="23" s="1"/>
  <c r="F16" i="27" s="1"/>
  <c r="F16" i="31" s="1"/>
  <c r="F16" i="35" s="1"/>
  <c r="F16" i="40" s="1"/>
  <c r="F16" i="44" s="1"/>
  <c r="F16" i="48" s="1"/>
  <c r="F16" i="52" s="1"/>
  <c r="F16" i="56" s="1"/>
  <c r="F16" i="60" s="1"/>
  <c r="F17" i="5"/>
  <c r="F17" i="18" s="1"/>
  <c r="F17" i="23" s="1"/>
  <c r="F17" i="27" s="1"/>
  <c r="F17" i="31" s="1"/>
  <c r="F17" i="35" s="1"/>
  <c r="F17" i="40" s="1"/>
  <c r="F17" i="44" s="1"/>
  <c r="F17" i="48" s="1"/>
  <c r="F17" i="52" s="1"/>
  <c r="F17" i="56" s="1"/>
  <c r="F17" i="60" s="1"/>
  <c r="F18" i="5"/>
  <c r="F18" i="18" s="1"/>
  <c r="F18" i="23" s="1"/>
  <c r="F18" i="27" s="1"/>
  <c r="F18" i="31" s="1"/>
  <c r="F18" i="35" s="1"/>
  <c r="F18" i="40" s="1"/>
  <c r="F18" i="44" s="1"/>
  <c r="F18" i="48" s="1"/>
  <c r="F18" i="52" s="1"/>
  <c r="F18" i="56" s="1"/>
  <c r="F18" i="60" s="1"/>
  <c r="F19" i="5"/>
  <c r="F19" i="18" s="1"/>
  <c r="F19" i="23" s="1"/>
  <c r="F19" i="27" s="1"/>
  <c r="F19" i="31" s="1"/>
  <c r="F19" i="35" s="1"/>
  <c r="F19" i="40" s="1"/>
  <c r="F19" i="44" s="1"/>
  <c r="F19" i="48" s="1"/>
  <c r="F19" i="52" s="1"/>
  <c r="F19" i="56" s="1"/>
  <c r="F19" i="60" s="1"/>
  <c r="F20" i="5"/>
  <c r="F20" i="18" s="1"/>
  <c r="F21" i="5"/>
  <c r="F21" i="18" s="1"/>
  <c r="F21" i="23" s="1"/>
  <c r="F21" i="27" s="1"/>
  <c r="F21" i="31" s="1"/>
  <c r="F21" i="35" s="1"/>
  <c r="F21" i="40" s="1"/>
  <c r="F21" i="44" s="1"/>
  <c r="F21" i="48" s="1"/>
  <c r="F21" i="52" s="1"/>
  <c r="F21" i="56" s="1"/>
  <c r="F21" i="60" s="1"/>
  <c r="F22" i="5"/>
  <c r="F22" i="18" s="1"/>
  <c r="F22" i="23" s="1"/>
  <c r="F22" i="27" s="1"/>
  <c r="F22" i="31" s="1"/>
  <c r="F22" i="35" s="1"/>
  <c r="F22" i="40" s="1"/>
  <c r="F22" i="44" s="1"/>
  <c r="F22" i="48" s="1"/>
  <c r="F22" i="52" s="1"/>
  <c r="F22" i="56" s="1"/>
  <c r="F22" i="60" s="1"/>
  <c r="F15" i="5"/>
  <c r="F23" i="5" s="1"/>
  <c r="F25" i="5" s="1"/>
  <c r="E23" i="5"/>
  <c r="E25" i="5"/>
  <c r="E70" i="2"/>
  <c r="F70" i="2"/>
  <c r="D67" i="2"/>
  <c r="D68" i="2"/>
  <c r="G68" i="2" s="1"/>
  <c r="D69" i="2"/>
  <c r="D70" i="2" s="1"/>
  <c r="C17" i="2" s="1"/>
  <c r="D66" i="2"/>
  <c r="G66" i="2" s="1"/>
  <c r="E65" i="2"/>
  <c r="F65" i="2"/>
  <c r="D38" i="2"/>
  <c r="G38" i="2" s="1"/>
  <c r="D39" i="2"/>
  <c r="G39" i="2" s="1"/>
  <c r="D40" i="2"/>
  <c r="G40" i="2" s="1"/>
  <c r="D41" i="2"/>
  <c r="G41" i="2" s="1"/>
  <c r="D42" i="2"/>
  <c r="G42" i="2" s="1"/>
  <c r="D43" i="2"/>
  <c r="G43" i="2" s="1"/>
  <c r="D44" i="2"/>
  <c r="G44" i="2"/>
  <c r="D37" i="5" s="1"/>
  <c r="G37" i="5" s="1"/>
  <c r="D45" i="2"/>
  <c r="G45" i="2" s="1"/>
  <c r="D46" i="16" s="1"/>
  <c r="G46" i="16" s="1"/>
  <c r="D38" i="18" s="1"/>
  <c r="D46" i="2"/>
  <c r="G46" i="2" s="1"/>
  <c r="D47" i="2"/>
  <c r="G47" i="2" s="1"/>
  <c r="D40" i="5" s="1"/>
  <c r="D48" i="2"/>
  <c r="G48" i="2" s="1"/>
  <c r="D49" i="2"/>
  <c r="G49" i="2" s="1"/>
  <c r="D42" i="5" s="1"/>
  <c r="G42" i="5" s="1"/>
  <c r="D50" i="2"/>
  <c r="G50" i="2"/>
  <c r="D51" i="2"/>
  <c r="G51" i="2" s="1"/>
  <c r="D52" i="2"/>
  <c r="G52" i="2" s="1"/>
  <c r="D53" i="2"/>
  <c r="G53" i="2" s="1"/>
  <c r="D54" i="2"/>
  <c r="G54" i="2" s="1"/>
  <c r="D55" i="16" s="1"/>
  <c r="G55" i="16" s="1"/>
  <c r="D55" i="2"/>
  <c r="G55" i="2"/>
  <c r="D56" i="2"/>
  <c r="G56" i="2"/>
  <c r="D57" i="16" s="1"/>
  <c r="G57" i="16" s="1"/>
  <c r="D49" i="18" s="1"/>
  <c r="G49" i="18" s="1"/>
  <c r="D57" i="2"/>
  <c r="G57" i="2" s="1"/>
  <c r="D58" i="2"/>
  <c r="G58" i="2" s="1"/>
  <c r="D59" i="2"/>
  <c r="G59" i="2" s="1"/>
  <c r="D60" i="16" s="1"/>
  <c r="D60" i="2"/>
  <c r="G60" i="2" s="1"/>
  <c r="D61" i="2"/>
  <c r="G61" i="2" s="1"/>
  <c r="D62" i="2"/>
  <c r="G62" i="2" s="1"/>
  <c r="D63" i="2"/>
  <c r="G63" i="2" s="1"/>
  <c r="D64" i="16" s="1"/>
  <c r="D64" i="2"/>
  <c r="G64" i="2" s="1"/>
  <c r="D37" i="2"/>
  <c r="E31" i="2"/>
  <c r="E33" i="2" s="1"/>
  <c r="F31" i="2"/>
  <c r="F33" i="2" s="1"/>
  <c r="F21" i="3"/>
  <c r="F23" i="3" s="1"/>
  <c r="E21" i="3"/>
  <c r="E23" i="3" s="1"/>
  <c r="D32" i="2"/>
  <c r="G32" i="2" s="1"/>
  <c r="D23" i="2"/>
  <c r="G23" i="2" s="1"/>
  <c r="D15" i="5" s="1"/>
  <c r="G15" i="5" s="1"/>
  <c r="D24" i="2"/>
  <c r="G24" i="2" s="1"/>
  <c r="D25" i="2"/>
  <c r="G25" i="2" s="1"/>
  <c r="D17" i="5" s="1"/>
  <c r="D26" i="2"/>
  <c r="G26" i="2" s="1"/>
  <c r="D27" i="2"/>
  <c r="G27" i="2" s="1"/>
  <c r="D28" i="2"/>
  <c r="G28" i="2" s="1"/>
  <c r="D29" i="2"/>
  <c r="G29" i="2" s="1"/>
  <c r="D21" i="5" s="1"/>
  <c r="G21" i="5" s="1"/>
  <c r="D30" i="2"/>
  <c r="G30" i="2" s="1"/>
  <c r="D31" i="16" s="1"/>
  <c r="G31" i="16" s="1"/>
  <c r="D31" i="21" s="1"/>
  <c r="G31" i="21" s="1"/>
  <c r="E9" i="5"/>
  <c r="E64" i="5"/>
  <c r="E72" i="58"/>
  <c r="E18" i="58" s="1"/>
  <c r="F14" i="18"/>
  <c r="G14" i="18" s="1"/>
  <c r="E65" i="44"/>
  <c r="E72" i="37"/>
  <c r="F20" i="23"/>
  <c r="F20" i="27" s="1"/>
  <c r="F20" i="31" s="1"/>
  <c r="F20" i="35" s="1"/>
  <c r="F20" i="40" s="1"/>
  <c r="F20" i="44" s="1"/>
  <c r="F20" i="48" s="1"/>
  <c r="F20" i="52"/>
  <c r="F20" i="56" s="1"/>
  <c r="F20" i="60" s="1"/>
  <c r="D48" i="16"/>
  <c r="G48" i="16" s="1"/>
  <c r="D38" i="5"/>
  <c r="G38" i="5"/>
  <c r="D54" i="16"/>
  <c r="G54" i="16" s="1"/>
  <c r="D46" i="5"/>
  <c r="G46" i="5" s="1"/>
  <c r="D50" i="16"/>
  <c r="G50" i="16" s="1"/>
  <c r="D14" i="5"/>
  <c r="G14" i="5" s="1"/>
  <c r="G64" i="16"/>
  <c r="D56" i="5"/>
  <c r="D47" i="5"/>
  <c r="D32" i="5"/>
  <c r="G32" i="5" s="1"/>
  <c r="D40" i="16"/>
  <c r="D31" i="25"/>
  <c r="G31" i="25" s="1"/>
  <c r="D22" i="27" s="1"/>
  <c r="G22" i="27" s="1"/>
  <c r="D22" i="23"/>
  <c r="D53" i="5"/>
  <c r="G53" i="5" s="1"/>
  <c r="D61" i="16"/>
  <c r="G61" i="16" s="1"/>
  <c r="D53" i="18" s="1"/>
  <c r="D27" i="16"/>
  <c r="G27" i="16" s="1"/>
  <c r="D18" i="18" s="1"/>
  <c r="G18" i="18" s="1"/>
  <c r="D18" i="5"/>
  <c r="D22" i="18"/>
  <c r="G22" i="18" s="1"/>
  <c r="D46" i="21"/>
  <c r="G46" i="21"/>
  <c r="D52" i="16"/>
  <c r="G52" i="16" s="1"/>
  <c r="D44" i="18" s="1"/>
  <c r="G44" i="18" s="1"/>
  <c r="D44" i="5"/>
  <c r="G44" i="5" s="1"/>
  <c r="G67" i="2"/>
  <c r="D52" i="5"/>
  <c r="G52" i="5" s="1"/>
  <c r="G60" i="16"/>
  <c r="D43" i="16"/>
  <c r="G43" i="16" s="1"/>
  <c r="D43" i="21" s="1"/>
  <c r="G43" i="21" s="1"/>
  <c r="D35" i="5"/>
  <c r="G35" i="5"/>
  <c r="D52" i="21"/>
  <c r="G52" i="21" s="1"/>
  <c r="D44" i="23" s="1"/>
  <c r="G44" i="23" s="1"/>
  <c r="D35" i="18"/>
  <c r="G35" i="18" s="1"/>
  <c r="G17" i="5"/>
  <c r="D14" i="18"/>
  <c r="D23" i="21"/>
  <c r="G23" i="21" s="1"/>
  <c r="D26" i="16"/>
  <c r="G26" i="16"/>
  <c r="D26" i="21" s="1"/>
  <c r="G26" i="21" s="1"/>
  <c r="D17" i="23" s="1"/>
  <c r="G17" i="23" s="1"/>
  <c r="D57" i="21"/>
  <c r="G57" i="21" s="1"/>
  <c r="D47" i="18"/>
  <c r="D55" i="21"/>
  <c r="G55" i="21" s="1"/>
  <c r="D49" i="16"/>
  <c r="G49" i="16" s="1"/>
  <c r="D49" i="21" s="1"/>
  <c r="G49" i="21" s="1"/>
  <c r="D41" i="5"/>
  <c r="G41" i="5" s="1"/>
  <c r="F33" i="27"/>
  <c r="F33" i="31" s="1"/>
  <c r="F33" i="35" s="1"/>
  <c r="F33" i="40" s="1"/>
  <c r="F33" i="44" s="1"/>
  <c r="F33" i="48" s="1"/>
  <c r="F33" i="52" s="1"/>
  <c r="F33" i="56" s="1"/>
  <c r="F33" i="60" s="1"/>
  <c r="D52" i="25"/>
  <c r="G52" i="25" s="1"/>
  <c r="D27" i="21"/>
  <c r="G27" i="21" s="1"/>
  <c r="D60" i="21"/>
  <c r="G60" i="21" s="1"/>
  <c r="D52" i="18"/>
  <c r="G52" i="18" s="1"/>
  <c r="D61" i="21"/>
  <c r="G61" i="21"/>
  <c r="D53" i="23" s="1"/>
  <c r="G53" i="23" s="1"/>
  <c r="D46" i="18"/>
  <c r="D54" i="21"/>
  <c r="G54" i="21" s="1"/>
  <c r="D46" i="23" s="1"/>
  <c r="G46" i="23" s="1"/>
  <c r="G40" i="16"/>
  <c r="D40" i="21" s="1"/>
  <c r="G40" i="21" s="1"/>
  <c r="D32" i="23" s="1"/>
  <c r="G32" i="23" s="1"/>
  <c r="D33" i="5"/>
  <c r="G33" i="5" s="1"/>
  <c r="D41" i="16"/>
  <c r="G41" i="16"/>
  <c r="D41" i="21" s="1"/>
  <c r="G41" i="21" s="1"/>
  <c r="D33" i="23" s="1"/>
  <c r="G33" i="23" s="1"/>
  <c r="D33" i="18"/>
  <c r="G33" i="18" s="1"/>
  <c r="D54" i="25"/>
  <c r="G54" i="25" s="1"/>
  <c r="D41" i="18"/>
  <c r="D40" i="25"/>
  <c r="G40" i="25" s="1"/>
  <c r="F18" i="58" l="1"/>
  <c r="F73" i="58"/>
  <c r="D49" i="23"/>
  <c r="D57" i="25"/>
  <c r="G57" i="25" s="1"/>
  <c r="D43" i="25"/>
  <c r="G43" i="25" s="1"/>
  <c r="D35" i="23"/>
  <c r="G35" i="23" s="1"/>
  <c r="D28" i="16"/>
  <c r="G28" i="16" s="1"/>
  <c r="D19" i="18" s="1"/>
  <c r="G19" i="18" s="1"/>
  <c r="G31" i="2"/>
  <c r="G33" i="2" s="1"/>
  <c r="D19" i="5"/>
  <c r="G19" i="5" s="1"/>
  <c r="D14" i="23"/>
  <c r="G14" i="23" s="1"/>
  <c r="D23" i="25"/>
  <c r="G23" i="25" s="1"/>
  <c r="D31" i="5"/>
  <c r="G31" i="5" s="1"/>
  <c r="D39" i="16"/>
  <c r="G39" i="16" s="1"/>
  <c r="D39" i="21" s="1"/>
  <c r="G39" i="21" s="1"/>
  <c r="D54" i="29"/>
  <c r="G54" i="29" s="1"/>
  <c r="D46" i="27"/>
  <c r="G46" i="27" s="1"/>
  <c r="D69" i="16"/>
  <c r="G69" i="16" s="1"/>
  <c r="D61" i="5"/>
  <c r="G61" i="5" s="1"/>
  <c r="D68" i="16"/>
  <c r="G68" i="16" s="1"/>
  <c r="G46" i="18"/>
  <c r="G22" i="23"/>
  <c r="F73" i="21"/>
  <c r="E64" i="23"/>
  <c r="E65" i="23" s="1"/>
  <c r="E73" i="41"/>
  <c r="F72" i="2"/>
  <c r="D26" i="25"/>
  <c r="G26" i="25" s="1"/>
  <c r="F14" i="23"/>
  <c r="F14" i="27" s="1"/>
  <c r="F14" i="31" s="1"/>
  <c r="F14" i="35" s="1"/>
  <c r="D24" i="16"/>
  <c r="G24" i="16" s="1"/>
  <c r="G38" i="18"/>
  <c r="G69" i="2"/>
  <c r="G70" i="2" s="1"/>
  <c r="E60" i="3"/>
  <c r="E64" i="52"/>
  <c r="E65" i="52" s="1"/>
  <c r="G18" i="5"/>
  <c r="D31" i="2"/>
  <c r="F61" i="3"/>
  <c r="F72" i="41"/>
  <c r="F73" i="50"/>
  <c r="D49" i="5"/>
  <c r="G49" i="5" s="1"/>
  <c r="D54" i="3"/>
  <c r="F73" i="54"/>
  <c r="E73" i="58"/>
  <c r="D60" i="5"/>
  <c r="G60" i="5" s="1"/>
  <c r="G53" i="18"/>
  <c r="G47" i="5"/>
  <c r="D45" i="16"/>
  <c r="G45" i="16" s="1"/>
  <c r="D45" i="21" s="1"/>
  <c r="G45" i="21" s="1"/>
  <c r="E61" i="3"/>
  <c r="F73" i="46"/>
  <c r="D41" i="25"/>
  <c r="G41" i="25" s="1"/>
  <c r="D41" i="29" s="1"/>
  <c r="G41" i="29" s="1"/>
  <c r="D61" i="25"/>
  <c r="G61" i="25" s="1"/>
  <c r="G47" i="18"/>
  <c r="G56" i="5"/>
  <c r="D30" i="16"/>
  <c r="G30" i="16" s="1"/>
  <c r="G40" i="5"/>
  <c r="F71" i="2"/>
  <c r="F17" i="2" s="1"/>
  <c r="E72" i="16"/>
  <c r="E18" i="16" s="1"/>
  <c r="E72" i="29"/>
  <c r="E18" i="29" s="1"/>
  <c r="F72" i="54"/>
  <c r="F18" i="54" s="1"/>
  <c r="G41" i="18"/>
  <c r="F72" i="29"/>
  <c r="E73" i="33"/>
  <c r="E64" i="48"/>
  <c r="E65" i="48" s="1"/>
  <c r="D21" i="3"/>
  <c r="D23" i="3" s="1"/>
  <c r="D61" i="3" s="1"/>
  <c r="F49" i="35"/>
  <c r="F49" i="40" s="1"/>
  <c r="F49" i="44" s="1"/>
  <c r="F49" i="48" s="1"/>
  <c r="F49" i="52" s="1"/>
  <c r="F49" i="56" s="1"/>
  <c r="F49" i="60" s="1"/>
  <c r="D54" i="5"/>
  <c r="G54" i="5" s="1"/>
  <c r="D62" i="16"/>
  <c r="G62" i="16" s="1"/>
  <c r="D58" i="16"/>
  <c r="G58" i="16" s="1"/>
  <c r="D50" i="5"/>
  <c r="G50" i="5" s="1"/>
  <c r="F61" i="48"/>
  <c r="F30" i="44"/>
  <c r="D40" i="29"/>
  <c r="G40" i="29" s="1"/>
  <c r="D32" i="27"/>
  <c r="G32" i="27" s="1"/>
  <c r="D42" i="18"/>
  <c r="G42" i="18" s="1"/>
  <c r="D50" i="21"/>
  <c r="G50" i="21" s="1"/>
  <c r="F14" i="40"/>
  <c r="F45" i="23"/>
  <c r="F58" i="18"/>
  <c r="D60" i="25"/>
  <c r="G60" i="25" s="1"/>
  <c r="D52" i="23"/>
  <c r="G52" i="23" s="1"/>
  <c r="D52" i="29"/>
  <c r="G52" i="29" s="1"/>
  <c r="D44" i="27"/>
  <c r="G44" i="27" s="1"/>
  <c r="D27" i="25"/>
  <c r="G27" i="25" s="1"/>
  <c r="D18" i="23"/>
  <c r="G18" i="23" s="1"/>
  <c r="G49" i="23"/>
  <c r="D23" i="29"/>
  <c r="D14" i="27"/>
  <c r="D40" i="18"/>
  <c r="G40" i="18" s="1"/>
  <c r="D48" i="21"/>
  <c r="G48" i="21" s="1"/>
  <c r="D41" i="23"/>
  <c r="G41" i="23" s="1"/>
  <c r="D49" i="25"/>
  <c r="G49" i="25" s="1"/>
  <c r="D32" i="18"/>
  <c r="G32" i="18" s="1"/>
  <c r="D17" i="18"/>
  <c r="G17" i="18" s="1"/>
  <c r="D36" i="5"/>
  <c r="G36" i="5" s="1"/>
  <c r="D44" i="16"/>
  <c r="G44" i="16" s="1"/>
  <c r="D38" i="23"/>
  <c r="G38" i="23" s="1"/>
  <c r="D46" i="25"/>
  <c r="G46" i="25" s="1"/>
  <c r="D55" i="25"/>
  <c r="G55" i="25" s="1"/>
  <c r="D47" i="23"/>
  <c r="G47" i="23" s="1"/>
  <c r="D37" i="18"/>
  <c r="G37" i="18" s="1"/>
  <c r="D20" i="5"/>
  <c r="G20" i="5" s="1"/>
  <c r="D29" i="16"/>
  <c r="G29" i="16" s="1"/>
  <c r="D24" i="5"/>
  <c r="G24" i="5" s="1"/>
  <c r="D33" i="16"/>
  <c r="G33" i="16" s="1"/>
  <c r="D45" i="5"/>
  <c r="G45" i="5" s="1"/>
  <c r="D53" i="16"/>
  <c r="G53" i="16" s="1"/>
  <c r="D31" i="29"/>
  <c r="G31" i="29" s="1"/>
  <c r="D63" i="16"/>
  <c r="G63" i="16" s="1"/>
  <c r="D55" i="5"/>
  <c r="G55" i="5" s="1"/>
  <c r="E72" i="2"/>
  <c r="D33" i="2"/>
  <c r="D15" i="18"/>
  <c r="D24" i="21"/>
  <c r="D25" i="16"/>
  <c r="D16" i="5"/>
  <c r="G16" i="5" s="1"/>
  <c r="D34" i="5"/>
  <c r="G34" i="5" s="1"/>
  <c r="D42" i="16"/>
  <c r="G42" i="16" s="1"/>
  <c r="D67" i="16"/>
  <c r="D59" i="5"/>
  <c r="D56" i="18"/>
  <c r="G56" i="18" s="1"/>
  <c r="D64" i="21"/>
  <c r="G64" i="21" s="1"/>
  <c r="G37" i="2"/>
  <c r="D65" i="2"/>
  <c r="D71" i="2" s="1"/>
  <c r="D17" i="2" s="1"/>
  <c r="D47" i="16"/>
  <c r="G47" i="16" s="1"/>
  <c r="D39" i="5"/>
  <c r="G39" i="5" s="1"/>
  <c r="F18" i="29"/>
  <c r="F73" i="29"/>
  <c r="E18" i="46"/>
  <c r="E73" i="46"/>
  <c r="D43" i="5"/>
  <c r="G43" i="5" s="1"/>
  <c r="D51" i="16"/>
  <c r="G51" i="16" s="1"/>
  <c r="D56" i="16"/>
  <c r="G56" i="16" s="1"/>
  <c r="D48" i="5"/>
  <c r="G48" i="5" s="1"/>
  <c r="F62" i="18"/>
  <c r="F63" i="5"/>
  <c r="F64" i="5" s="1"/>
  <c r="F65" i="5" s="1"/>
  <c r="D22" i="5"/>
  <c r="G22" i="5" s="1"/>
  <c r="D65" i="16"/>
  <c r="G65" i="16" s="1"/>
  <c r="D57" i="5"/>
  <c r="G57" i="5" s="1"/>
  <c r="D59" i="16"/>
  <c r="G59" i="16" s="1"/>
  <c r="D51" i="5"/>
  <c r="G51" i="5" s="1"/>
  <c r="E18" i="37"/>
  <c r="E73" i="37"/>
  <c r="E65" i="5"/>
  <c r="E71" i="2"/>
  <c r="E17" i="2" s="1"/>
  <c r="F15" i="18"/>
  <c r="E73" i="21"/>
  <c r="F73" i="25"/>
  <c r="E64" i="18"/>
  <c r="E65" i="18" s="1"/>
  <c r="D59" i="3"/>
  <c r="D60" i="3" s="1"/>
  <c r="E73" i="25"/>
  <c r="F73" i="37"/>
  <c r="E64" i="60"/>
  <c r="E65" i="60" s="1"/>
  <c r="D61" i="18" l="1"/>
  <c r="G61" i="18" s="1"/>
  <c r="D69" i="21"/>
  <c r="G69" i="21" s="1"/>
  <c r="D33" i="27"/>
  <c r="G33" i="27" s="1"/>
  <c r="D46" i="31"/>
  <c r="G46" i="31" s="1"/>
  <c r="D54" i="33"/>
  <c r="G54" i="33" s="1"/>
  <c r="G23" i="5"/>
  <c r="G25" i="5" s="1"/>
  <c r="D21" i="18"/>
  <c r="G21" i="18" s="1"/>
  <c r="D30" i="21"/>
  <c r="G30" i="21" s="1"/>
  <c r="F18" i="41"/>
  <c r="F73" i="41"/>
  <c r="D28" i="21"/>
  <c r="G28" i="21" s="1"/>
  <c r="E73" i="29"/>
  <c r="D43" i="29"/>
  <c r="G43" i="29" s="1"/>
  <c r="D35" i="27"/>
  <c r="G35" i="27" s="1"/>
  <c r="D62" i="5"/>
  <c r="G62" i="5" s="1"/>
  <c r="D70" i="16"/>
  <c r="G70" i="16" s="1"/>
  <c r="D31" i="18"/>
  <c r="G31" i="18" s="1"/>
  <c r="D60" i="18"/>
  <c r="G60" i="18" s="1"/>
  <c r="D68" i="21"/>
  <c r="G68" i="21" s="1"/>
  <c r="E73" i="16"/>
  <c r="D49" i="27"/>
  <c r="G49" i="27" s="1"/>
  <c r="D57" i="29"/>
  <c r="G57" i="29" s="1"/>
  <c r="D61" i="29"/>
  <c r="G61" i="29" s="1"/>
  <c r="D53" i="27"/>
  <c r="G53" i="27" s="1"/>
  <c r="D17" i="27"/>
  <c r="G17" i="27" s="1"/>
  <c r="D26" i="29"/>
  <c r="G26" i="29" s="1"/>
  <c r="D23" i="5"/>
  <c r="D25" i="5" s="1"/>
  <c r="F62" i="23"/>
  <c r="F63" i="18"/>
  <c r="G59" i="5"/>
  <c r="D54" i="18"/>
  <c r="G54" i="18" s="1"/>
  <c r="D62" i="21"/>
  <c r="G62" i="21" s="1"/>
  <c r="G67" i="16"/>
  <c r="D71" i="16"/>
  <c r="C18" i="16" s="1"/>
  <c r="D49" i="29"/>
  <c r="G49" i="29" s="1"/>
  <c r="D41" i="27"/>
  <c r="G41" i="27" s="1"/>
  <c r="F14" i="44"/>
  <c r="D40" i="33"/>
  <c r="G40" i="33" s="1"/>
  <c r="D32" i="31"/>
  <c r="G32" i="31" s="1"/>
  <c r="D50" i="18"/>
  <c r="G50" i="18" s="1"/>
  <c r="D58" i="21"/>
  <c r="G58" i="21" s="1"/>
  <c r="F15" i="23"/>
  <c r="F23" i="18"/>
  <c r="F25" i="18" s="1"/>
  <c r="D45" i="18"/>
  <c r="G45" i="18" s="1"/>
  <c r="D53" i="21"/>
  <c r="G53" i="21" s="1"/>
  <c r="D55" i="29"/>
  <c r="G55" i="29" s="1"/>
  <c r="D47" i="27"/>
  <c r="G47" i="27" s="1"/>
  <c r="F64" i="18"/>
  <c r="D33" i="21"/>
  <c r="G33" i="21" s="1"/>
  <c r="D24" i="18"/>
  <c r="G24" i="18" s="1"/>
  <c r="G25" i="16"/>
  <c r="D32" i="16"/>
  <c r="D34" i="16" s="1"/>
  <c r="D45" i="25"/>
  <c r="G45" i="25" s="1"/>
  <c r="D37" i="23"/>
  <c r="G37" i="23" s="1"/>
  <c r="D39" i="18"/>
  <c r="G39" i="18" s="1"/>
  <c r="D47" i="21"/>
  <c r="G47" i="21" s="1"/>
  <c r="D59" i="21"/>
  <c r="G59" i="21" s="1"/>
  <c r="D51" i="18"/>
  <c r="G51" i="18" s="1"/>
  <c r="F30" i="48"/>
  <c r="D42" i="21"/>
  <c r="G42" i="21" s="1"/>
  <c r="D34" i="18"/>
  <c r="G34" i="18" s="1"/>
  <c r="D56" i="23"/>
  <c r="G56" i="23" s="1"/>
  <c r="D64" i="25"/>
  <c r="G64" i="25" s="1"/>
  <c r="G14" i="27"/>
  <c r="D46" i="29"/>
  <c r="G46" i="29" s="1"/>
  <c r="D38" i="27"/>
  <c r="G38" i="27" s="1"/>
  <c r="D48" i="25"/>
  <c r="G48" i="25" s="1"/>
  <c r="D40" i="23"/>
  <c r="G40" i="23" s="1"/>
  <c r="F45" i="27"/>
  <c r="F58" i="23"/>
  <c r="G24" i="21"/>
  <c r="D29" i="21"/>
  <c r="G29" i="21" s="1"/>
  <c r="D20" i="18"/>
  <c r="G20" i="18" s="1"/>
  <c r="D27" i="29"/>
  <c r="G27" i="29" s="1"/>
  <c r="D18" i="27"/>
  <c r="G18" i="27" s="1"/>
  <c r="D39" i="25"/>
  <c r="G39" i="25" s="1"/>
  <c r="D31" i="23"/>
  <c r="G31" i="23" s="1"/>
  <c r="D42" i="23"/>
  <c r="G42" i="23" s="1"/>
  <c r="D50" i="25"/>
  <c r="G50" i="25" s="1"/>
  <c r="A17" i="2"/>
  <c r="D72" i="2"/>
  <c r="D22" i="31"/>
  <c r="G22" i="31" s="1"/>
  <c r="D31" i="33"/>
  <c r="G31" i="33" s="1"/>
  <c r="D60" i="29"/>
  <c r="G60" i="29" s="1"/>
  <c r="D52" i="27"/>
  <c r="G52" i="27" s="1"/>
  <c r="D48" i="18"/>
  <c r="G48" i="18" s="1"/>
  <c r="D56" i="21"/>
  <c r="G56" i="21" s="1"/>
  <c r="D38" i="16"/>
  <c r="D30" i="5"/>
  <c r="G65" i="2"/>
  <c r="G71" i="2" s="1"/>
  <c r="D44" i="21"/>
  <c r="G44" i="21" s="1"/>
  <c r="D36" i="18"/>
  <c r="G36" i="18" s="1"/>
  <c r="D33" i="31"/>
  <c r="G33" i="31" s="1"/>
  <c r="D41" i="33"/>
  <c r="G41" i="33" s="1"/>
  <c r="D65" i="21"/>
  <c r="G65" i="21" s="1"/>
  <c r="D57" i="18"/>
  <c r="G57" i="18" s="1"/>
  <c r="D43" i="18"/>
  <c r="G43" i="18" s="1"/>
  <c r="D51" i="21"/>
  <c r="G51" i="21" s="1"/>
  <c r="G23" i="29"/>
  <c r="D19" i="23"/>
  <c r="G19" i="23" s="1"/>
  <c r="D28" i="25"/>
  <c r="G28" i="25" s="1"/>
  <c r="G15" i="18"/>
  <c r="D63" i="21"/>
  <c r="G63" i="21" s="1"/>
  <c r="D55" i="18"/>
  <c r="G55" i="18" s="1"/>
  <c r="D52" i="33"/>
  <c r="G52" i="33" s="1"/>
  <c r="D44" i="31"/>
  <c r="G44" i="31" s="1"/>
  <c r="F61" i="52"/>
  <c r="D53" i="31" l="1"/>
  <c r="G53" i="31" s="1"/>
  <c r="D61" i="33"/>
  <c r="G61" i="33" s="1"/>
  <c r="D70" i="21"/>
  <c r="G70" i="21" s="1"/>
  <c r="D62" i="18"/>
  <c r="G62" i="18" s="1"/>
  <c r="D30" i="25"/>
  <c r="G30" i="25" s="1"/>
  <c r="D21" i="23"/>
  <c r="G21" i="23" s="1"/>
  <c r="D43" i="33"/>
  <c r="G43" i="33" s="1"/>
  <c r="D35" i="31"/>
  <c r="G35" i="31" s="1"/>
  <c r="D54" i="37"/>
  <c r="G54" i="37" s="1"/>
  <c r="D46" i="35"/>
  <c r="G46" i="35" s="1"/>
  <c r="G63" i="5"/>
  <c r="D49" i="31"/>
  <c r="G49" i="31" s="1"/>
  <c r="D57" i="33"/>
  <c r="G57" i="33" s="1"/>
  <c r="D60" i="23"/>
  <c r="G60" i="23" s="1"/>
  <c r="D68" i="25"/>
  <c r="G68" i="25" s="1"/>
  <c r="D17" i="31"/>
  <c r="G17" i="31" s="1"/>
  <c r="D26" i="33"/>
  <c r="G26" i="33" s="1"/>
  <c r="D69" i="25"/>
  <c r="G69" i="25" s="1"/>
  <c r="D61" i="23"/>
  <c r="G61" i="23" s="1"/>
  <c r="D63" i="5"/>
  <c r="F30" i="52"/>
  <c r="D59" i="18"/>
  <c r="D67" i="21"/>
  <c r="G71" i="16"/>
  <c r="D48" i="23"/>
  <c r="G48" i="23" s="1"/>
  <c r="D56" i="25"/>
  <c r="G56" i="25" s="1"/>
  <c r="D53" i="25"/>
  <c r="G53" i="25" s="1"/>
  <c r="D45" i="23"/>
  <c r="G45" i="23" s="1"/>
  <c r="D54" i="23"/>
  <c r="G54" i="23" s="1"/>
  <c r="D62" i="25"/>
  <c r="G62" i="25" s="1"/>
  <c r="D28" i="29"/>
  <c r="G28" i="29" s="1"/>
  <c r="D19" i="27"/>
  <c r="G19" i="27" s="1"/>
  <c r="D48" i="29"/>
  <c r="G48" i="29" s="1"/>
  <c r="D40" i="27"/>
  <c r="G40" i="27" s="1"/>
  <c r="F14" i="48"/>
  <c r="D23" i="33"/>
  <c r="D14" i="31"/>
  <c r="D25" i="21"/>
  <c r="D16" i="18"/>
  <c r="G32" i="16"/>
  <c r="G34" i="16" s="1"/>
  <c r="F65" i="18"/>
  <c r="D50" i="29"/>
  <c r="G50" i="29" s="1"/>
  <c r="D42" i="27"/>
  <c r="G42" i="27" s="1"/>
  <c r="D15" i="23"/>
  <c r="D24" i="25"/>
  <c r="G24" i="25" s="1"/>
  <c r="D56" i="27"/>
  <c r="G56" i="27" s="1"/>
  <c r="D64" i="29"/>
  <c r="G64" i="29" s="1"/>
  <c r="F15" i="27"/>
  <c r="F23" i="23"/>
  <c r="F25" i="23" s="1"/>
  <c r="D41" i="31"/>
  <c r="G41" i="31" s="1"/>
  <c r="D49" i="33"/>
  <c r="G49" i="33" s="1"/>
  <c r="F62" i="27"/>
  <c r="F63" i="23"/>
  <c r="F64" i="23" s="1"/>
  <c r="D41" i="37"/>
  <c r="G41" i="37" s="1"/>
  <c r="D33" i="35"/>
  <c r="G33" i="35" s="1"/>
  <c r="D44" i="25"/>
  <c r="G44" i="25" s="1"/>
  <c r="D36" i="23"/>
  <c r="G36" i="23" s="1"/>
  <c r="D39" i="29"/>
  <c r="G39" i="29" s="1"/>
  <c r="D31" i="27"/>
  <c r="G31" i="27" s="1"/>
  <c r="D47" i="31"/>
  <c r="G47" i="31" s="1"/>
  <c r="D55" i="33"/>
  <c r="G55" i="33" s="1"/>
  <c r="D58" i="25"/>
  <c r="G58" i="25" s="1"/>
  <c r="D50" i="23"/>
  <c r="G50" i="23" s="1"/>
  <c r="G38" i="16"/>
  <c r="D66" i="16"/>
  <c r="D72" i="16" s="1"/>
  <c r="D18" i="16" s="1"/>
  <c r="F45" i="31"/>
  <c r="F58" i="27"/>
  <c r="D59" i="25"/>
  <c r="G59" i="25" s="1"/>
  <c r="D51" i="23"/>
  <c r="G51" i="23" s="1"/>
  <c r="D32" i="35"/>
  <c r="G32" i="35" s="1"/>
  <c r="D40" i="37"/>
  <c r="G40" i="37" s="1"/>
  <c r="F61" i="56"/>
  <c r="D55" i="23"/>
  <c r="G55" i="23" s="1"/>
  <c r="D63" i="25"/>
  <c r="G63" i="25" s="1"/>
  <c r="D20" i="23"/>
  <c r="G20" i="23" s="1"/>
  <c r="D29" i="25"/>
  <c r="G29" i="25" s="1"/>
  <c r="A18" i="16"/>
  <c r="D57" i="23"/>
  <c r="G57" i="23" s="1"/>
  <c r="D65" i="25"/>
  <c r="G65" i="25" s="1"/>
  <c r="D47" i="25"/>
  <c r="G47" i="25" s="1"/>
  <c r="D39" i="23"/>
  <c r="G39" i="23" s="1"/>
  <c r="D52" i="37"/>
  <c r="G52" i="37" s="1"/>
  <c r="D44" i="35"/>
  <c r="G44" i="35" s="1"/>
  <c r="D51" i="25"/>
  <c r="G51" i="25" s="1"/>
  <c r="D43" i="23"/>
  <c r="G43" i="23" s="1"/>
  <c r="G17" i="2"/>
  <c r="G72" i="2"/>
  <c r="D52" i="31"/>
  <c r="G52" i="31" s="1"/>
  <c r="D60" i="33"/>
  <c r="G60" i="33" s="1"/>
  <c r="D38" i="31"/>
  <c r="G38" i="31" s="1"/>
  <c r="D46" i="33"/>
  <c r="G46" i="33" s="1"/>
  <c r="D34" i="23"/>
  <c r="G34" i="23" s="1"/>
  <c r="D42" i="25"/>
  <c r="G42" i="25" s="1"/>
  <c r="D33" i="25"/>
  <c r="G33" i="25" s="1"/>
  <c r="D24" i="23"/>
  <c r="G24" i="23" s="1"/>
  <c r="G30" i="5"/>
  <c r="G58" i="5" s="1"/>
  <c r="G64" i="5" s="1"/>
  <c r="G65" i="5" s="1"/>
  <c r="D58" i="5"/>
  <c r="D64" i="5" s="1"/>
  <c r="D65" i="5" s="1"/>
  <c r="D31" i="37"/>
  <c r="G31" i="37" s="1"/>
  <c r="D22" i="35"/>
  <c r="G22" i="35" s="1"/>
  <c r="D27" i="33"/>
  <c r="G27" i="33" s="1"/>
  <c r="D18" i="31"/>
  <c r="G18" i="31" s="1"/>
  <c r="D45" i="29"/>
  <c r="G45" i="29" s="1"/>
  <c r="D37" i="27"/>
  <c r="G37" i="27" s="1"/>
  <c r="D68" i="29" l="1"/>
  <c r="G68" i="29" s="1"/>
  <c r="D60" i="27"/>
  <c r="G60" i="27" s="1"/>
  <c r="D35" i="35"/>
  <c r="G35" i="35" s="1"/>
  <c r="D43" i="37"/>
  <c r="G43" i="37" s="1"/>
  <c r="D30" i="29"/>
  <c r="G30" i="29" s="1"/>
  <c r="D21" i="27"/>
  <c r="G21" i="27" s="1"/>
  <c r="D57" i="37"/>
  <c r="G57" i="37" s="1"/>
  <c r="D49" i="35"/>
  <c r="G49" i="35" s="1"/>
  <c r="D70" i="25"/>
  <c r="G70" i="25" s="1"/>
  <c r="D62" i="23"/>
  <c r="G62" i="23" s="1"/>
  <c r="D69" i="29"/>
  <c r="G69" i="29" s="1"/>
  <c r="D61" i="27"/>
  <c r="G61" i="27" s="1"/>
  <c r="D61" i="37"/>
  <c r="G61" i="37" s="1"/>
  <c r="D53" i="35"/>
  <c r="G53" i="35" s="1"/>
  <c r="D26" i="37"/>
  <c r="G26" i="37" s="1"/>
  <c r="D17" i="35"/>
  <c r="G17" i="35" s="1"/>
  <c r="D54" i="41"/>
  <c r="G54" i="41" s="1"/>
  <c r="D46" i="40"/>
  <c r="G46" i="40" s="1"/>
  <c r="D64" i="33"/>
  <c r="G64" i="33" s="1"/>
  <c r="D56" i="31"/>
  <c r="G56" i="31" s="1"/>
  <c r="G16" i="18"/>
  <c r="G23" i="18" s="1"/>
  <c r="G25" i="18" s="1"/>
  <c r="D23" i="18"/>
  <c r="D25" i="18" s="1"/>
  <c r="D40" i="41"/>
  <c r="G40" i="41" s="1"/>
  <c r="D32" i="40"/>
  <c r="G32" i="40" s="1"/>
  <c r="D38" i="21"/>
  <c r="D30" i="18"/>
  <c r="G66" i="16"/>
  <c r="G72" i="16" s="1"/>
  <c r="G18" i="16" s="1"/>
  <c r="D36" i="27"/>
  <c r="G36" i="27" s="1"/>
  <c r="D44" i="29"/>
  <c r="G44" i="29" s="1"/>
  <c r="G25" i="21"/>
  <c r="D32" i="21"/>
  <c r="D34" i="21" s="1"/>
  <c r="G67" i="21"/>
  <c r="D71" i="21"/>
  <c r="C18" i="21" s="1"/>
  <c r="D27" i="37"/>
  <c r="G27" i="37" s="1"/>
  <c r="D18" i="35"/>
  <c r="G18" i="35" s="1"/>
  <c r="F30" i="56"/>
  <c r="D51" i="29"/>
  <c r="G51" i="29" s="1"/>
  <c r="D43" i="27"/>
  <c r="G43" i="27" s="1"/>
  <c r="D29" i="29"/>
  <c r="G29" i="29" s="1"/>
  <c r="D20" i="27"/>
  <c r="G20" i="27" s="1"/>
  <c r="F62" i="31"/>
  <c r="F63" i="27"/>
  <c r="F64" i="27" s="1"/>
  <c r="F14" i="52"/>
  <c r="D33" i="29"/>
  <c r="G33" i="29" s="1"/>
  <c r="D24" i="27"/>
  <c r="G24" i="27" s="1"/>
  <c r="D55" i="27"/>
  <c r="G55" i="27" s="1"/>
  <c r="D63" i="29"/>
  <c r="G63" i="29" s="1"/>
  <c r="F45" i="35"/>
  <c r="F58" i="31"/>
  <c r="D49" i="37"/>
  <c r="G49" i="37" s="1"/>
  <c r="D41" i="35"/>
  <c r="G41" i="35" s="1"/>
  <c r="D56" i="29"/>
  <c r="G56" i="29" s="1"/>
  <c r="D48" i="27"/>
  <c r="G48" i="27" s="1"/>
  <c r="D59" i="29"/>
  <c r="G59" i="29" s="1"/>
  <c r="D51" i="27"/>
  <c r="G51" i="27" s="1"/>
  <c r="D58" i="29"/>
  <c r="G58" i="29" s="1"/>
  <c r="D50" i="27"/>
  <c r="G50" i="27" s="1"/>
  <c r="D24" i="29"/>
  <c r="D15" i="27"/>
  <c r="D54" i="27"/>
  <c r="G54" i="27" s="1"/>
  <c r="D62" i="29"/>
  <c r="G62" i="29" s="1"/>
  <c r="D46" i="37"/>
  <c r="G46" i="37" s="1"/>
  <c r="D38" i="35"/>
  <c r="G38" i="35" s="1"/>
  <c r="G23" i="33"/>
  <c r="D45" i="27"/>
  <c r="G45" i="27" s="1"/>
  <c r="D53" i="29"/>
  <c r="G53" i="29" s="1"/>
  <c r="D42" i="31"/>
  <c r="G42" i="31" s="1"/>
  <c r="D50" i="33"/>
  <c r="G50" i="33" s="1"/>
  <c r="D57" i="27"/>
  <c r="G57" i="27" s="1"/>
  <c r="D65" i="29"/>
  <c r="G65" i="29" s="1"/>
  <c r="G59" i="18"/>
  <c r="G63" i="18" s="1"/>
  <c r="D63" i="18"/>
  <c r="D45" i="33"/>
  <c r="G45" i="33" s="1"/>
  <c r="D37" i="31"/>
  <c r="G37" i="31" s="1"/>
  <c r="D47" i="29"/>
  <c r="G47" i="29" s="1"/>
  <c r="D39" i="27"/>
  <c r="G39" i="27" s="1"/>
  <c r="D41" i="41"/>
  <c r="G41" i="41" s="1"/>
  <c r="D33" i="40"/>
  <c r="G33" i="40" s="1"/>
  <c r="D40" i="31"/>
  <c r="G40" i="31" s="1"/>
  <c r="D48" i="33"/>
  <c r="G48" i="33" s="1"/>
  <c r="D28" i="33"/>
  <c r="G28" i="33" s="1"/>
  <c r="D19" i="31"/>
  <c r="G19" i="31" s="1"/>
  <c r="D31" i="41"/>
  <c r="G31" i="41" s="1"/>
  <c r="D22" i="40"/>
  <c r="G22" i="40" s="1"/>
  <c r="D34" i="27"/>
  <c r="G34" i="27" s="1"/>
  <c r="D42" i="29"/>
  <c r="G42" i="29" s="1"/>
  <c r="D60" i="37"/>
  <c r="G60" i="37" s="1"/>
  <c r="D52" i="35"/>
  <c r="G52" i="35" s="1"/>
  <c r="D73" i="16"/>
  <c r="F61" i="60"/>
  <c r="D55" i="37"/>
  <c r="G55" i="37" s="1"/>
  <c r="D47" i="35"/>
  <c r="G47" i="35" s="1"/>
  <c r="F65" i="23"/>
  <c r="G14" i="31"/>
  <c r="D44" i="40"/>
  <c r="G44" i="40" s="1"/>
  <c r="D52" i="41"/>
  <c r="G52" i="41" s="1"/>
  <c r="D39" i="33"/>
  <c r="G39" i="33" s="1"/>
  <c r="D31" i="31"/>
  <c r="G31" i="31" s="1"/>
  <c r="F15" i="31"/>
  <c r="F23" i="27"/>
  <c r="F25" i="27" s="1"/>
  <c r="G15" i="23"/>
  <c r="D57" i="41" l="1"/>
  <c r="G57" i="41" s="1"/>
  <c r="D49" i="40"/>
  <c r="G49" i="40" s="1"/>
  <c r="D61" i="41"/>
  <c r="G61" i="41" s="1"/>
  <c r="D53" i="40"/>
  <c r="G53" i="40" s="1"/>
  <c r="D30" i="33"/>
  <c r="G30" i="33" s="1"/>
  <c r="D21" i="31"/>
  <c r="G21" i="31" s="1"/>
  <c r="D26" i="41"/>
  <c r="G26" i="41" s="1"/>
  <c r="D17" i="40"/>
  <c r="G17" i="40" s="1"/>
  <c r="D35" i="40"/>
  <c r="G35" i="40" s="1"/>
  <c r="D43" i="41"/>
  <c r="G43" i="41" s="1"/>
  <c r="D69" i="33"/>
  <c r="G69" i="33" s="1"/>
  <c r="D61" i="31"/>
  <c r="G61" i="31" s="1"/>
  <c r="D46" i="44"/>
  <c r="G46" i="44" s="1"/>
  <c r="D54" i="46"/>
  <c r="G54" i="46" s="1"/>
  <c r="D70" i="29"/>
  <c r="G70" i="29" s="1"/>
  <c r="D62" i="27"/>
  <c r="G62" i="27" s="1"/>
  <c r="D60" i="31"/>
  <c r="G60" i="31" s="1"/>
  <c r="D68" i="33"/>
  <c r="G68" i="33" s="1"/>
  <c r="D44" i="44"/>
  <c r="G44" i="44" s="1"/>
  <c r="D52" i="46"/>
  <c r="G52" i="46" s="1"/>
  <c r="D59" i="23"/>
  <c r="D67" i="25"/>
  <c r="G71" i="21"/>
  <c r="G73" i="16"/>
  <c r="D34" i="31"/>
  <c r="G34" i="31" s="1"/>
  <c r="D42" i="33"/>
  <c r="G42" i="33" s="1"/>
  <c r="D14" i="35"/>
  <c r="D23" i="37"/>
  <c r="D56" i="33"/>
  <c r="G56" i="33" s="1"/>
  <c r="D48" i="31"/>
  <c r="G48" i="31" s="1"/>
  <c r="F62" i="35"/>
  <c r="F63" i="31"/>
  <c r="F64" i="31" s="1"/>
  <c r="G30" i="18"/>
  <c r="G58" i="18" s="1"/>
  <c r="G64" i="18" s="1"/>
  <c r="G65" i="18" s="1"/>
  <c r="D58" i="18"/>
  <c r="D33" i="33"/>
  <c r="G33" i="33" s="1"/>
  <c r="D24" i="31"/>
  <c r="G24" i="31" s="1"/>
  <c r="D51" i="33"/>
  <c r="G51" i="33" s="1"/>
  <c r="D43" i="31"/>
  <c r="G43" i="31" s="1"/>
  <c r="G38" i="21"/>
  <c r="D66" i="21"/>
  <c r="D72" i="21" s="1"/>
  <c r="D18" i="21" s="1"/>
  <c r="D31" i="35"/>
  <c r="G31" i="35" s="1"/>
  <c r="D39" i="37"/>
  <c r="G39" i="37" s="1"/>
  <c r="D47" i="40"/>
  <c r="G47" i="40" s="1"/>
  <c r="D55" i="41"/>
  <c r="G55" i="41" s="1"/>
  <c r="F45" i="40"/>
  <c r="F58" i="35"/>
  <c r="D22" i="44"/>
  <c r="G22" i="44" s="1"/>
  <c r="D31" i="46"/>
  <c r="G31" i="46" s="1"/>
  <c r="D47" i="33"/>
  <c r="G47" i="33" s="1"/>
  <c r="D39" i="31"/>
  <c r="G39" i="31" s="1"/>
  <c r="D65" i="33"/>
  <c r="G65" i="33" s="1"/>
  <c r="D57" i="31"/>
  <c r="G57" i="31" s="1"/>
  <c r="D46" i="41"/>
  <c r="G46" i="41" s="1"/>
  <c r="D38" i="40"/>
  <c r="G38" i="40" s="1"/>
  <c r="D50" i="31"/>
  <c r="G50" i="31" s="1"/>
  <c r="D58" i="33"/>
  <c r="G58" i="33" s="1"/>
  <c r="D55" i="31"/>
  <c r="G55" i="31" s="1"/>
  <c r="D63" i="33"/>
  <c r="G63" i="33" s="1"/>
  <c r="A18" i="21"/>
  <c r="D73" i="21"/>
  <c r="D32" i="44"/>
  <c r="G32" i="44" s="1"/>
  <c r="D40" i="46"/>
  <c r="G40" i="46" s="1"/>
  <c r="D64" i="37"/>
  <c r="G64" i="37" s="1"/>
  <c r="D56" i="35"/>
  <c r="G56" i="35" s="1"/>
  <c r="D50" i="37"/>
  <c r="G50" i="37" s="1"/>
  <c r="D42" i="35"/>
  <c r="G42" i="35" s="1"/>
  <c r="D62" i="33"/>
  <c r="G62" i="33" s="1"/>
  <c r="D54" i="31"/>
  <c r="G54" i="31" s="1"/>
  <c r="G24" i="29"/>
  <c r="D29" i="33"/>
  <c r="G29" i="33" s="1"/>
  <c r="D20" i="31"/>
  <c r="G20" i="31" s="1"/>
  <c r="D49" i="41"/>
  <c r="G49" i="41" s="1"/>
  <c r="D41" i="40"/>
  <c r="G41" i="40" s="1"/>
  <c r="F14" i="56"/>
  <c r="D25" i="25"/>
  <c r="G25" i="25" s="1"/>
  <c r="D16" i="23"/>
  <c r="G32" i="21"/>
  <c r="F65" i="27"/>
  <c r="D60" i="41"/>
  <c r="G60" i="41" s="1"/>
  <c r="D52" i="40"/>
  <c r="G52" i="40" s="1"/>
  <c r="D28" i="37"/>
  <c r="G28" i="37" s="1"/>
  <c r="D19" i="35"/>
  <c r="G19" i="35" s="1"/>
  <c r="D33" i="44"/>
  <c r="G33" i="44" s="1"/>
  <c r="D41" i="46"/>
  <c r="G41" i="46" s="1"/>
  <c r="D45" i="37"/>
  <c r="G45" i="37" s="1"/>
  <c r="D37" i="35"/>
  <c r="G37" i="35" s="1"/>
  <c r="D45" i="31"/>
  <c r="G45" i="31" s="1"/>
  <c r="D53" i="33"/>
  <c r="G53" i="33" s="1"/>
  <c r="F30" i="60"/>
  <c r="D18" i="40"/>
  <c r="G18" i="40" s="1"/>
  <c r="D27" i="41"/>
  <c r="G27" i="41" s="1"/>
  <c r="D44" i="33"/>
  <c r="G44" i="33" s="1"/>
  <c r="D36" i="31"/>
  <c r="G36" i="31" s="1"/>
  <c r="F15" i="35"/>
  <c r="F23" i="31"/>
  <c r="F25" i="31" s="1"/>
  <c r="D48" i="37"/>
  <c r="G48" i="37" s="1"/>
  <c r="D40" i="35"/>
  <c r="G40" i="35" s="1"/>
  <c r="D64" i="18"/>
  <c r="D65" i="18" s="1"/>
  <c r="G15" i="27"/>
  <c r="D51" i="31"/>
  <c r="G51" i="31" s="1"/>
  <c r="D59" i="33"/>
  <c r="G59" i="33" s="1"/>
  <c r="D46" i="48" l="1"/>
  <c r="G46" i="48" s="1"/>
  <c r="D54" i="50"/>
  <c r="G54" i="50" s="1"/>
  <c r="D30" i="37"/>
  <c r="G30" i="37" s="1"/>
  <c r="D21" i="35"/>
  <c r="G21" i="35" s="1"/>
  <c r="D70" i="33"/>
  <c r="G70" i="33" s="1"/>
  <c r="D62" i="31"/>
  <c r="G62" i="31" s="1"/>
  <c r="D17" i="44"/>
  <c r="G17" i="44" s="1"/>
  <c r="D26" i="46"/>
  <c r="G26" i="46" s="1"/>
  <c r="D61" i="35"/>
  <c r="G61" i="35" s="1"/>
  <c r="D69" i="37"/>
  <c r="G69" i="37" s="1"/>
  <c r="D53" i="44"/>
  <c r="G53" i="44" s="1"/>
  <c r="D61" i="46"/>
  <c r="G61" i="46" s="1"/>
  <c r="D60" i="35"/>
  <c r="G60" i="35" s="1"/>
  <c r="D68" i="37"/>
  <c r="G68" i="37" s="1"/>
  <c r="D43" i="46"/>
  <c r="G43" i="46" s="1"/>
  <c r="D35" i="44"/>
  <c r="G35" i="44" s="1"/>
  <c r="D57" i="46"/>
  <c r="G57" i="46" s="1"/>
  <c r="D49" i="44"/>
  <c r="G49" i="44" s="1"/>
  <c r="D39" i="35"/>
  <c r="G39" i="35" s="1"/>
  <c r="D47" i="37"/>
  <c r="G47" i="37" s="1"/>
  <c r="D31" i="40"/>
  <c r="G31" i="40" s="1"/>
  <c r="D39" i="41"/>
  <c r="G39" i="41" s="1"/>
  <c r="F65" i="31"/>
  <c r="D45" i="41"/>
  <c r="G45" i="41" s="1"/>
  <c r="D37" i="40"/>
  <c r="G37" i="40" s="1"/>
  <c r="D31" i="50"/>
  <c r="G31" i="50" s="1"/>
  <c r="D22" i="48"/>
  <c r="G22" i="48" s="1"/>
  <c r="F15" i="40"/>
  <c r="F23" i="35"/>
  <c r="F25" i="35" s="1"/>
  <c r="D45" i="35"/>
  <c r="G45" i="35" s="1"/>
  <c r="D53" i="37"/>
  <c r="G53" i="37" s="1"/>
  <c r="D25" i="29"/>
  <c r="D16" i="27"/>
  <c r="G32" i="25"/>
  <c r="G34" i="25" s="1"/>
  <c r="D54" i="35"/>
  <c r="G54" i="35" s="1"/>
  <c r="D62" i="37"/>
  <c r="G62" i="37" s="1"/>
  <c r="D33" i="37"/>
  <c r="G33" i="37" s="1"/>
  <c r="D24" i="35"/>
  <c r="G24" i="35" s="1"/>
  <c r="F62" i="40"/>
  <c r="F63" i="35"/>
  <c r="F64" i="35" s="1"/>
  <c r="G23" i="37"/>
  <c r="D71" i="25"/>
  <c r="C18" i="25" s="1"/>
  <c r="G67" i="25"/>
  <c r="D51" i="35"/>
  <c r="G51" i="35" s="1"/>
  <c r="D59" i="37"/>
  <c r="G59" i="37" s="1"/>
  <c r="F14" i="60"/>
  <c r="F45" i="44"/>
  <c r="F58" i="40"/>
  <c r="G14" i="35"/>
  <c r="G59" i="23"/>
  <c r="G63" i="23" s="1"/>
  <c r="D63" i="23"/>
  <c r="D44" i="37"/>
  <c r="G44" i="37" s="1"/>
  <c r="D36" i="35"/>
  <c r="G36" i="35" s="1"/>
  <c r="D20" i="35"/>
  <c r="G20" i="35" s="1"/>
  <c r="D29" i="37"/>
  <c r="G29" i="37" s="1"/>
  <c r="D42" i="40"/>
  <c r="G42" i="40" s="1"/>
  <c r="D50" i="41"/>
  <c r="G50" i="41" s="1"/>
  <c r="D50" i="35"/>
  <c r="G50" i="35" s="1"/>
  <c r="D58" i="37"/>
  <c r="G58" i="37" s="1"/>
  <c r="D32" i="48"/>
  <c r="G32" i="48" s="1"/>
  <c r="D40" i="50"/>
  <c r="G40" i="50" s="1"/>
  <c r="D38" i="44"/>
  <c r="G38" i="44" s="1"/>
  <c r="D46" i="46"/>
  <c r="G46" i="46" s="1"/>
  <c r="D41" i="50"/>
  <c r="G41" i="50" s="1"/>
  <c r="D33" i="48"/>
  <c r="G33" i="48" s="1"/>
  <c r="D30" i="23"/>
  <c r="G66" i="21"/>
  <c r="G72" i="21" s="1"/>
  <c r="G18" i="21" s="1"/>
  <c r="D38" i="25"/>
  <c r="D41" i="44"/>
  <c r="G41" i="44" s="1"/>
  <c r="D49" i="46"/>
  <c r="G49" i="46" s="1"/>
  <c r="D65" i="37"/>
  <c r="G65" i="37" s="1"/>
  <c r="D57" i="35"/>
  <c r="G57" i="35" s="1"/>
  <c r="D47" i="44"/>
  <c r="G47" i="44" s="1"/>
  <c r="D55" i="46"/>
  <c r="G55" i="46" s="1"/>
  <c r="D48" i="35"/>
  <c r="G48" i="35" s="1"/>
  <c r="D56" i="37"/>
  <c r="G56" i="37" s="1"/>
  <c r="D34" i="35"/>
  <c r="G34" i="35" s="1"/>
  <c r="D42" i="37"/>
  <c r="G42" i="37" s="1"/>
  <c r="D44" i="48"/>
  <c r="G44" i="48" s="1"/>
  <c r="D52" i="50"/>
  <c r="G52" i="50" s="1"/>
  <c r="D32" i="25"/>
  <c r="G34" i="21"/>
  <c r="D24" i="33"/>
  <c r="D15" i="31"/>
  <c r="D43" i="35"/>
  <c r="G43" i="35" s="1"/>
  <c r="D51" i="37"/>
  <c r="G51" i="37" s="1"/>
  <c r="D48" i="41"/>
  <c r="G48" i="41" s="1"/>
  <c r="D40" i="40"/>
  <c r="G40" i="40" s="1"/>
  <c r="G16" i="23"/>
  <c r="G23" i="23" s="1"/>
  <c r="G25" i="23" s="1"/>
  <c r="D23" i="23"/>
  <c r="D25" i="23" s="1"/>
  <c r="D18" i="44"/>
  <c r="G18" i="44" s="1"/>
  <c r="D27" i="46"/>
  <c r="G27" i="46" s="1"/>
  <c r="D28" i="41"/>
  <c r="G28" i="41" s="1"/>
  <c r="D19" i="40"/>
  <c r="G19" i="40" s="1"/>
  <c r="D60" i="46"/>
  <c r="G60" i="46" s="1"/>
  <c r="D52" i="44"/>
  <c r="G52" i="44" s="1"/>
  <c r="D56" i="40"/>
  <c r="G56" i="40" s="1"/>
  <c r="D64" i="41"/>
  <c r="G64" i="41" s="1"/>
  <c r="D55" i="35"/>
  <c r="G55" i="35" s="1"/>
  <c r="D63" i="37"/>
  <c r="G63" i="37" s="1"/>
  <c r="D26" i="50" l="1"/>
  <c r="G26" i="50" s="1"/>
  <c r="D17" i="48"/>
  <c r="G17" i="48" s="1"/>
  <c r="D62" i="35"/>
  <c r="G62" i="35" s="1"/>
  <c r="D70" i="37"/>
  <c r="G70" i="37" s="1"/>
  <c r="D53" i="48"/>
  <c r="G53" i="48" s="1"/>
  <c r="D61" i="50"/>
  <c r="G61" i="50" s="1"/>
  <c r="D21" i="40"/>
  <c r="G21" i="40" s="1"/>
  <c r="D30" i="41"/>
  <c r="G30" i="41" s="1"/>
  <c r="D61" i="40"/>
  <c r="G61" i="40" s="1"/>
  <c r="D69" i="41"/>
  <c r="G69" i="41" s="1"/>
  <c r="D54" i="54"/>
  <c r="G54" i="54" s="1"/>
  <c r="D46" i="52"/>
  <c r="G46" i="52" s="1"/>
  <c r="D35" i="48"/>
  <c r="G35" i="48" s="1"/>
  <c r="D43" i="50"/>
  <c r="G43" i="50" s="1"/>
  <c r="D68" i="41"/>
  <c r="G68" i="41" s="1"/>
  <c r="D60" i="40"/>
  <c r="G60" i="40" s="1"/>
  <c r="D49" i="48"/>
  <c r="G49" i="48" s="1"/>
  <c r="D57" i="50"/>
  <c r="G57" i="50" s="1"/>
  <c r="D67" i="29"/>
  <c r="D59" i="27"/>
  <c r="G71" i="25"/>
  <c r="D33" i="41"/>
  <c r="G33" i="41" s="1"/>
  <c r="D24" i="40"/>
  <c r="G24" i="40" s="1"/>
  <c r="D39" i="46"/>
  <c r="G39" i="46" s="1"/>
  <c r="D31" i="44"/>
  <c r="G31" i="44" s="1"/>
  <c r="D56" i="44"/>
  <c r="G56" i="44" s="1"/>
  <c r="D64" i="46"/>
  <c r="G64" i="46" s="1"/>
  <c r="D14" i="40"/>
  <c r="D23" i="41"/>
  <c r="G15" i="31"/>
  <c r="D56" i="41"/>
  <c r="G56" i="41" s="1"/>
  <c r="D48" i="40"/>
  <c r="G48" i="40" s="1"/>
  <c r="D49" i="50"/>
  <c r="G49" i="50" s="1"/>
  <c r="D41" i="48"/>
  <c r="G41" i="48" s="1"/>
  <c r="D38" i="48"/>
  <c r="G38" i="48" s="1"/>
  <c r="D46" i="50"/>
  <c r="G46" i="50" s="1"/>
  <c r="D40" i="54"/>
  <c r="G40" i="54" s="1"/>
  <c r="D32" i="52"/>
  <c r="G32" i="52" s="1"/>
  <c r="D42" i="44"/>
  <c r="G42" i="44" s="1"/>
  <c r="D50" i="46"/>
  <c r="G50" i="46" s="1"/>
  <c r="F65" i="35"/>
  <c r="D55" i="50"/>
  <c r="G55" i="50" s="1"/>
  <c r="D47" i="48"/>
  <c r="G47" i="48" s="1"/>
  <c r="F45" i="48"/>
  <c r="F58" i="44"/>
  <c r="G16" i="27"/>
  <c r="G23" i="27" s="1"/>
  <c r="G25" i="27" s="1"/>
  <c r="D23" i="27"/>
  <c r="D25" i="27" s="1"/>
  <c r="G30" i="23"/>
  <c r="G58" i="23" s="1"/>
  <c r="G64" i="23" s="1"/>
  <c r="D58" i="23"/>
  <c r="D64" i="23" s="1"/>
  <c r="D65" i="23" s="1"/>
  <c r="D22" i="52"/>
  <c r="G22" i="52" s="1"/>
  <c r="D31" i="54"/>
  <c r="G31" i="54" s="1"/>
  <c r="D34" i="40"/>
  <c r="G34" i="40" s="1"/>
  <c r="D42" i="41"/>
  <c r="G42" i="41" s="1"/>
  <c r="D47" i="41"/>
  <c r="G47" i="41" s="1"/>
  <c r="D39" i="40"/>
  <c r="G39" i="40" s="1"/>
  <c r="D19" i="44"/>
  <c r="G19" i="44" s="1"/>
  <c r="D28" i="46"/>
  <c r="G28" i="46" s="1"/>
  <c r="D65" i="41"/>
  <c r="G65" i="41" s="1"/>
  <c r="D57" i="40"/>
  <c r="G57" i="40" s="1"/>
  <c r="D41" i="54"/>
  <c r="G41" i="54" s="1"/>
  <c r="D33" i="52"/>
  <c r="G33" i="52" s="1"/>
  <c r="F62" i="44"/>
  <c r="F63" i="40"/>
  <c r="F64" i="40" s="1"/>
  <c r="D62" i="41"/>
  <c r="G62" i="41" s="1"/>
  <c r="D54" i="40"/>
  <c r="G54" i="40" s="1"/>
  <c r="F15" i="44"/>
  <c r="F23" i="40"/>
  <c r="F25" i="40" s="1"/>
  <c r="D37" i="44"/>
  <c r="G37" i="44" s="1"/>
  <c r="D45" i="46"/>
  <c r="G45" i="46" s="1"/>
  <c r="D43" i="40"/>
  <c r="G43" i="40" s="1"/>
  <c r="D51" i="41"/>
  <c r="G51" i="41" s="1"/>
  <c r="G38" i="25"/>
  <c r="D66" i="25"/>
  <c r="D72" i="25" s="1"/>
  <c r="D18" i="25" s="1"/>
  <c r="D63" i="41"/>
  <c r="G63" i="41" s="1"/>
  <c r="D55" i="40"/>
  <c r="G55" i="40" s="1"/>
  <c r="D52" i="54"/>
  <c r="G52" i="54" s="1"/>
  <c r="D44" i="52"/>
  <c r="G44" i="52" s="1"/>
  <c r="D44" i="41"/>
  <c r="G44" i="41" s="1"/>
  <c r="D36" i="40"/>
  <c r="G36" i="40" s="1"/>
  <c r="G25" i="29"/>
  <c r="D32" i="29"/>
  <c r="D34" i="29" s="1"/>
  <c r="D40" i="44"/>
  <c r="G40" i="44" s="1"/>
  <c r="D48" i="46"/>
  <c r="G48" i="46" s="1"/>
  <c r="D58" i="41"/>
  <c r="G58" i="41" s="1"/>
  <c r="D50" i="40"/>
  <c r="G50" i="40" s="1"/>
  <c r="D53" i="41"/>
  <c r="G53" i="41" s="1"/>
  <c r="D45" i="40"/>
  <c r="G45" i="40" s="1"/>
  <c r="D51" i="40"/>
  <c r="G51" i="40" s="1"/>
  <c r="D59" i="41"/>
  <c r="G59" i="41" s="1"/>
  <c r="G24" i="33"/>
  <c r="D52" i="48"/>
  <c r="G52" i="48" s="1"/>
  <c r="D60" i="50"/>
  <c r="G60" i="50" s="1"/>
  <c r="D18" i="48"/>
  <c r="G18" i="48" s="1"/>
  <c r="D27" i="50"/>
  <c r="G27" i="50" s="1"/>
  <c r="G65" i="23"/>
  <c r="D34" i="25"/>
  <c r="G73" i="21"/>
  <c r="D20" i="40"/>
  <c r="G20" i="40" s="1"/>
  <c r="D29" i="41"/>
  <c r="G29" i="41" s="1"/>
  <c r="D30" i="46" l="1"/>
  <c r="G30" i="46" s="1"/>
  <c r="D21" i="44"/>
  <c r="G21" i="44" s="1"/>
  <c r="D61" i="54"/>
  <c r="G61" i="54" s="1"/>
  <c r="D53" i="52"/>
  <c r="G53" i="52" s="1"/>
  <c r="D70" i="41"/>
  <c r="G70" i="41" s="1"/>
  <c r="D62" i="40"/>
  <c r="G62" i="40" s="1"/>
  <c r="D54" i="58"/>
  <c r="G54" i="58" s="1"/>
  <c r="D46" i="60" s="1"/>
  <c r="G46" i="60" s="1"/>
  <c r="D46" i="56"/>
  <c r="G46" i="56" s="1"/>
  <c r="D35" i="52"/>
  <c r="G35" i="52" s="1"/>
  <c r="D43" i="54"/>
  <c r="G43" i="54" s="1"/>
  <c r="D57" i="54"/>
  <c r="G57" i="54" s="1"/>
  <c r="D49" i="52"/>
  <c r="G49" i="52" s="1"/>
  <c r="D61" i="44"/>
  <c r="G61" i="44" s="1"/>
  <c r="D69" i="46"/>
  <c r="G69" i="46" s="1"/>
  <c r="D68" i="46"/>
  <c r="G68" i="46" s="1"/>
  <c r="D60" i="44"/>
  <c r="G60" i="44" s="1"/>
  <c r="D17" i="52"/>
  <c r="G17" i="52" s="1"/>
  <c r="D26" i="54"/>
  <c r="G26" i="54" s="1"/>
  <c r="D15" i="35"/>
  <c r="D24" i="37"/>
  <c r="D58" i="46"/>
  <c r="G58" i="46" s="1"/>
  <c r="D50" i="44"/>
  <c r="G50" i="44" s="1"/>
  <c r="D57" i="44"/>
  <c r="G57" i="44" s="1"/>
  <c r="D65" i="46"/>
  <c r="G65" i="46" s="1"/>
  <c r="D55" i="54"/>
  <c r="G55" i="54" s="1"/>
  <c r="D47" i="52"/>
  <c r="G47" i="52" s="1"/>
  <c r="G23" i="41"/>
  <c r="D28" i="50"/>
  <c r="G28" i="50" s="1"/>
  <c r="D19" i="48"/>
  <c r="G19" i="48" s="1"/>
  <c r="D38" i="52"/>
  <c r="G38" i="52" s="1"/>
  <c r="D46" i="54"/>
  <c r="G46" i="54" s="1"/>
  <c r="D31" i="48"/>
  <c r="G31" i="48" s="1"/>
  <c r="D39" i="50"/>
  <c r="G39" i="50" s="1"/>
  <c r="A18" i="25"/>
  <c r="D73" i="25"/>
  <c r="F15" i="48"/>
  <c r="F23" i="44"/>
  <c r="F25" i="44" s="1"/>
  <c r="D52" i="58"/>
  <c r="G52" i="58" s="1"/>
  <c r="D44" i="60" s="1"/>
  <c r="G44" i="60" s="1"/>
  <c r="D44" i="56"/>
  <c r="G44" i="56" s="1"/>
  <c r="D47" i="46"/>
  <c r="G47" i="46" s="1"/>
  <c r="D39" i="44"/>
  <c r="G39" i="44" s="1"/>
  <c r="D41" i="52"/>
  <c r="G41" i="52" s="1"/>
  <c r="D49" i="54"/>
  <c r="G49" i="54" s="1"/>
  <c r="A18" i="29"/>
  <c r="D34" i="44"/>
  <c r="G34" i="44" s="1"/>
  <c r="D42" i="46"/>
  <c r="G42" i="46" s="1"/>
  <c r="D16" i="31"/>
  <c r="D25" i="33"/>
  <c r="G32" i="29"/>
  <c r="G34" i="29" s="1"/>
  <c r="F62" i="48"/>
  <c r="F63" i="44"/>
  <c r="F64" i="44" s="1"/>
  <c r="D32" i="56"/>
  <c r="G32" i="56" s="1"/>
  <c r="D40" i="58"/>
  <c r="G40" i="58" s="1"/>
  <c r="D32" i="60" s="1"/>
  <c r="G32" i="60" s="1"/>
  <c r="D40" i="48"/>
  <c r="G40" i="48" s="1"/>
  <c r="D48" i="50"/>
  <c r="G48" i="50" s="1"/>
  <c r="D44" i="46"/>
  <c r="G44" i="46" s="1"/>
  <c r="D36" i="44"/>
  <c r="G36" i="44" s="1"/>
  <c r="D22" i="56"/>
  <c r="G22" i="56" s="1"/>
  <c r="D31" i="58"/>
  <c r="G31" i="58" s="1"/>
  <c r="D22" i="60" s="1"/>
  <c r="G22" i="60" s="1"/>
  <c r="D30" i="27"/>
  <c r="D38" i="29"/>
  <c r="G66" i="25"/>
  <c r="G72" i="25" s="1"/>
  <c r="D24" i="44"/>
  <c r="G24" i="44" s="1"/>
  <c r="D33" i="46"/>
  <c r="G33" i="46" s="1"/>
  <c r="D54" i="44"/>
  <c r="G54" i="44" s="1"/>
  <c r="D62" i="46"/>
  <c r="G62" i="46" s="1"/>
  <c r="D41" i="58"/>
  <c r="G41" i="58" s="1"/>
  <c r="D33" i="60" s="1"/>
  <c r="G33" i="60" s="1"/>
  <c r="D33" i="56"/>
  <c r="G33" i="56" s="1"/>
  <c r="G59" i="27"/>
  <c r="G63" i="27" s="1"/>
  <c r="D63" i="27"/>
  <c r="D18" i="52"/>
  <c r="G18" i="52" s="1"/>
  <c r="D27" i="54"/>
  <c r="G27" i="54" s="1"/>
  <c r="D37" i="48"/>
  <c r="G37" i="48" s="1"/>
  <c r="D45" i="50"/>
  <c r="G45" i="50" s="1"/>
  <c r="G14" i="40"/>
  <c r="D42" i="48"/>
  <c r="G42" i="48" s="1"/>
  <c r="D50" i="50"/>
  <c r="G50" i="50" s="1"/>
  <c r="D52" i="52"/>
  <c r="G52" i="52" s="1"/>
  <c r="D60" i="54"/>
  <c r="G60" i="54" s="1"/>
  <c r="F65" i="40"/>
  <c r="D29" i="46"/>
  <c r="G29" i="46" s="1"/>
  <c r="D20" i="44"/>
  <c r="G20" i="44" s="1"/>
  <c r="F45" i="52"/>
  <c r="F58" i="48"/>
  <c r="D59" i="46"/>
  <c r="G59" i="46" s="1"/>
  <c r="D51" i="44"/>
  <c r="G51" i="44" s="1"/>
  <c r="D53" i="46"/>
  <c r="G53" i="46" s="1"/>
  <c r="D45" i="44"/>
  <c r="G45" i="44" s="1"/>
  <c r="D63" i="46"/>
  <c r="G63" i="46" s="1"/>
  <c r="D55" i="44"/>
  <c r="G55" i="44" s="1"/>
  <c r="D43" i="44"/>
  <c r="G43" i="44" s="1"/>
  <c r="D51" i="46"/>
  <c r="G51" i="46" s="1"/>
  <c r="D56" i="46"/>
  <c r="G56" i="46" s="1"/>
  <c r="D48" i="44"/>
  <c r="G48" i="44" s="1"/>
  <c r="D64" i="50"/>
  <c r="G64" i="50" s="1"/>
  <c r="D56" i="48"/>
  <c r="G56" i="48" s="1"/>
  <c r="G67" i="29"/>
  <c r="D71" i="29"/>
  <c r="C18" i="29" s="1"/>
  <c r="D60" i="48" l="1"/>
  <c r="G60" i="48" s="1"/>
  <c r="D68" i="50"/>
  <c r="G68" i="50" s="1"/>
  <c r="D70" i="46"/>
  <c r="G70" i="46" s="1"/>
  <c r="D62" i="44"/>
  <c r="G62" i="44" s="1"/>
  <c r="D61" i="48"/>
  <c r="G61" i="48" s="1"/>
  <c r="D69" i="50"/>
  <c r="G69" i="50" s="1"/>
  <c r="D49" i="56"/>
  <c r="G49" i="56" s="1"/>
  <c r="D57" i="58"/>
  <c r="G57" i="58" s="1"/>
  <c r="D49" i="60" s="1"/>
  <c r="G49" i="60" s="1"/>
  <c r="D61" i="58"/>
  <c r="G61" i="58" s="1"/>
  <c r="D53" i="60" s="1"/>
  <c r="G53" i="60" s="1"/>
  <c r="D53" i="56"/>
  <c r="G53" i="56" s="1"/>
  <c r="D17" i="56"/>
  <c r="G17" i="56" s="1"/>
  <c r="D26" i="58"/>
  <c r="G26" i="58" s="1"/>
  <c r="D17" i="60" s="1"/>
  <c r="G17" i="60" s="1"/>
  <c r="D35" i="56"/>
  <c r="G35" i="56" s="1"/>
  <c r="D43" i="58"/>
  <c r="G43" i="58" s="1"/>
  <c r="D35" i="60" s="1"/>
  <c r="G35" i="60" s="1"/>
  <c r="D21" i="48"/>
  <c r="G21" i="48" s="1"/>
  <c r="D30" i="50"/>
  <c r="G30" i="50" s="1"/>
  <c r="D56" i="50"/>
  <c r="G56" i="50" s="1"/>
  <c r="D48" i="48"/>
  <c r="G48" i="48" s="1"/>
  <c r="D51" i="48"/>
  <c r="G51" i="48" s="1"/>
  <c r="D59" i="50"/>
  <c r="G59" i="50" s="1"/>
  <c r="D50" i="54"/>
  <c r="G50" i="54" s="1"/>
  <c r="D42" i="52"/>
  <c r="G42" i="52" s="1"/>
  <c r="D18" i="56"/>
  <c r="G18" i="56" s="1"/>
  <c r="D27" i="58"/>
  <c r="G27" i="58" s="1"/>
  <c r="D18" i="60" s="1"/>
  <c r="G18" i="60" s="1"/>
  <c r="D36" i="48"/>
  <c r="G36" i="48" s="1"/>
  <c r="D44" i="50"/>
  <c r="G44" i="50" s="1"/>
  <c r="D28" i="54"/>
  <c r="G28" i="54" s="1"/>
  <c r="D19" i="52"/>
  <c r="G19" i="52" s="1"/>
  <c r="D46" i="58"/>
  <c r="G46" i="58" s="1"/>
  <c r="D38" i="60" s="1"/>
  <c r="G38" i="60" s="1"/>
  <c r="D38" i="56"/>
  <c r="G38" i="56" s="1"/>
  <c r="D67" i="33"/>
  <c r="G71" i="29"/>
  <c r="D59" i="31"/>
  <c r="G25" i="33"/>
  <c r="D32" i="33"/>
  <c r="D34" i="33" s="1"/>
  <c r="D60" i="58"/>
  <c r="G60" i="58" s="1"/>
  <c r="D52" i="60" s="1"/>
  <c r="G52" i="60" s="1"/>
  <c r="D52" i="56"/>
  <c r="G52" i="56" s="1"/>
  <c r="D62" i="50"/>
  <c r="G62" i="50" s="1"/>
  <c r="D54" i="48"/>
  <c r="G54" i="48" s="1"/>
  <c r="G18" i="25"/>
  <c r="G73" i="25"/>
  <c r="G16" i="31"/>
  <c r="G23" i="31" s="1"/>
  <c r="G25" i="31" s="1"/>
  <c r="D23" i="31"/>
  <c r="D25" i="31" s="1"/>
  <c r="D47" i="50"/>
  <c r="G47" i="50" s="1"/>
  <c r="D39" i="48"/>
  <c r="G39" i="48" s="1"/>
  <c r="F65" i="44"/>
  <c r="D48" i="54"/>
  <c r="G48" i="54" s="1"/>
  <c r="D40" i="52"/>
  <c r="G40" i="52" s="1"/>
  <c r="D23" i="46"/>
  <c r="D14" i="44"/>
  <c r="G38" i="29"/>
  <c r="D66" i="29"/>
  <c r="D72" i="29" s="1"/>
  <c r="D55" i="58"/>
  <c r="G55" i="58" s="1"/>
  <c r="D47" i="60" s="1"/>
  <c r="G47" i="60" s="1"/>
  <c r="D47" i="56"/>
  <c r="G47" i="56" s="1"/>
  <c r="G24" i="37"/>
  <c r="D34" i="48"/>
  <c r="G34" i="48" s="1"/>
  <c r="D42" i="50"/>
  <c r="G42" i="50" s="1"/>
  <c r="D63" i="50"/>
  <c r="G63" i="50" s="1"/>
  <c r="D55" i="48"/>
  <c r="G55" i="48" s="1"/>
  <c r="D33" i="50"/>
  <c r="G33" i="50" s="1"/>
  <c r="D24" i="48"/>
  <c r="G24" i="48" s="1"/>
  <c r="D39" i="54"/>
  <c r="G39" i="54" s="1"/>
  <c r="D31" i="52"/>
  <c r="G31" i="52" s="1"/>
  <c r="F62" i="52"/>
  <c r="F63" i="48"/>
  <c r="F64" i="48" s="1"/>
  <c r="D41" i="56"/>
  <c r="G41" i="56" s="1"/>
  <c r="D49" i="58"/>
  <c r="G49" i="58" s="1"/>
  <c r="D41" i="60" s="1"/>
  <c r="G41" i="60" s="1"/>
  <c r="F15" i="52"/>
  <c r="F23" i="48"/>
  <c r="F25" i="48" s="1"/>
  <c r="D50" i="48"/>
  <c r="G50" i="48" s="1"/>
  <c r="D58" i="50"/>
  <c r="G58" i="50" s="1"/>
  <c r="D56" i="52"/>
  <c r="G56" i="52" s="1"/>
  <c r="D64" i="54"/>
  <c r="G64" i="54" s="1"/>
  <c r="D51" i="50"/>
  <c r="G51" i="50" s="1"/>
  <c r="D43" i="48"/>
  <c r="G43" i="48" s="1"/>
  <c r="D29" i="50"/>
  <c r="G29" i="50" s="1"/>
  <c r="D20" i="48"/>
  <c r="G20" i="48" s="1"/>
  <c r="D45" i="48"/>
  <c r="G45" i="48" s="1"/>
  <c r="D53" i="50"/>
  <c r="G53" i="50" s="1"/>
  <c r="F45" i="56"/>
  <c r="F58" i="52"/>
  <c r="D37" i="52"/>
  <c r="G37" i="52" s="1"/>
  <c r="D45" i="54"/>
  <c r="G45" i="54" s="1"/>
  <c r="G30" i="27"/>
  <c r="G58" i="27" s="1"/>
  <c r="G64" i="27" s="1"/>
  <c r="G65" i="27" s="1"/>
  <c r="D58" i="27"/>
  <c r="D64" i="27" s="1"/>
  <c r="D65" i="27" s="1"/>
  <c r="D65" i="50"/>
  <c r="G65" i="50" s="1"/>
  <c r="D57" i="48"/>
  <c r="G57" i="48" s="1"/>
  <c r="G15" i="35"/>
  <c r="D61" i="52" l="1"/>
  <c r="G61" i="52" s="1"/>
  <c r="D69" i="54"/>
  <c r="G69" i="54" s="1"/>
  <c r="D70" i="50"/>
  <c r="G70" i="50" s="1"/>
  <c r="D62" i="48"/>
  <c r="G62" i="48" s="1"/>
  <c r="D30" i="54"/>
  <c r="G30" i="54" s="1"/>
  <c r="D21" i="52"/>
  <c r="G21" i="52" s="1"/>
  <c r="D68" i="54"/>
  <c r="G68" i="54" s="1"/>
  <c r="D60" i="52"/>
  <c r="G60" i="52" s="1"/>
  <c r="G23" i="46"/>
  <c r="F45" i="60"/>
  <c r="F58" i="60" s="1"/>
  <c r="F58" i="56"/>
  <c r="D63" i="54"/>
  <c r="G63" i="54" s="1"/>
  <c r="D55" i="52"/>
  <c r="G55" i="52" s="1"/>
  <c r="D45" i="52"/>
  <c r="G45" i="52" s="1"/>
  <c r="D53" i="54"/>
  <c r="G53" i="54" s="1"/>
  <c r="D51" i="54"/>
  <c r="G51" i="54" s="1"/>
  <c r="D43" i="52"/>
  <c r="G43" i="52" s="1"/>
  <c r="F62" i="56"/>
  <c r="F63" i="52"/>
  <c r="D34" i="52"/>
  <c r="G34" i="52" s="1"/>
  <c r="D42" i="54"/>
  <c r="G42" i="54" s="1"/>
  <c r="A18" i="33"/>
  <c r="D25" i="37"/>
  <c r="D16" i="35"/>
  <c r="G32" i="33"/>
  <c r="G34" i="33" s="1"/>
  <c r="G67" i="33"/>
  <c r="D71" i="33"/>
  <c r="C18" i="33" s="1"/>
  <c r="F64" i="52"/>
  <c r="D39" i="58"/>
  <c r="G39" i="58" s="1"/>
  <c r="D31" i="60" s="1"/>
  <c r="G31" i="60" s="1"/>
  <c r="D31" i="56"/>
  <c r="G31" i="56" s="1"/>
  <c r="D37" i="56"/>
  <c r="G37" i="56" s="1"/>
  <c r="D45" i="58"/>
  <c r="G45" i="58" s="1"/>
  <c r="D37" i="60" s="1"/>
  <c r="G37" i="60" s="1"/>
  <c r="F65" i="48"/>
  <c r="G14" i="44"/>
  <c r="D48" i="58"/>
  <c r="G48" i="58" s="1"/>
  <c r="D40" i="60" s="1"/>
  <c r="G40" i="60" s="1"/>
  <c r="D40" i="56"/>
  <c r="G40" i="56" s="1"/>
  <c r="D39" i="52"/>
  <c r="G39" i="52" s="1"/>
  <c r="D47" i="54"/>
  <c r="G47" i="54" s="1"/>
  <c r="D54" i="52"/>
  <c r="G54" i="52" s="1"/>
  <c r="D62" i="54"/>
  <c r="G62" i="54" s="1"/>
  <c r="D51" i="52"/>
  <c r="G51" i="52" s="1"/>
  <c r="D59" i="54"/>
  <c r="G59" i="54" s="1"/>
  <c r="D18" i="29"/>
  <c r="D73" i="29"/>
  <c r="D36" i="52"/>
  <c r="G36" i="52" s="1"/>
  <c r="D44" i="54"/>
  <c r="G44" i="54" s="1"/>
  <c r="D38" i="33"/>
  <c r="D30" i="31"/>
  <c r="G66" i="29"/>
  <c r="G72" i="29" s="1"/>
  <c r="D57" i="52"/>
  <c r="G57" i="52" s="1"/>
  <c r="D65" i="54"/>
  <c r="G65" i="54" s="1"/>
  <c r="D56" i="56"/>
  <c r="G56" i="56" s="1"/>
  <c r="D64" i="58"/>
  <c r="G64" i="58" s="1"/>
  <c r="D56" i="60" s="1"/>
  <c r="G56" i="60" s="1"/>
  <c r="D42" i="56"/>
  <c r="G42" i="56" s="1"/>
  <c r="D50" i="58"/>
  <c r="G50" i="58" s="1"/>
  <c r="D42" i="60" s="1"/>
  <c r="G42" i="60" s="1"/>
  <c r="D20" i="52"/>
  <c r="G20" i="52" s="1"/>
  <c r="D29" i="54"/>
  <c r="G29" i="54" s="1"/>
  <c r="D50" i="52"/>
  <c r="G50" i="52" s="1"/>
  <c r="D58" i="54"/>
  <c r="G58" i="54" s="1"/>
  <c r="F15" i="56"/>
  <c r="F23" i="52"/>
  <c r="F25" i="52" s="1"/>
  <c r="D24" i="52"/>
  <c r="G24" i="52" s="1"/>
  <c r="D33" i="54"/>
  <c r="G33" i="54" s="1"/>
  <c r="D24" i="41"/>
  <c r="D15" i="40"/>
  <c r="G59" i="31"/>
  <c r="G63" i="31" s="1"/>
  <c r="D63" i="31"/>
  <c r="D19" i="56"/>
  <c r="G19" i="56" s="1"/>
  <c r="D28" i="58"/>
  <c r="G28" i="58" s="1"/>
  <c r="D19" i="60" s="1"/>
  <c r="G19" i="60" s="1"/>
  <c r="D48" i="52"/>
  <c r="G48" i="52" s="1"/>
  <c r="D56" i="54"/>
  <c r="G56" i="54" s="1"/>
  <c r="D30" i="58" l="1"/>
  <c r="G30" i="58" s="1"/>
  <c r="D21" i="60" s="1"/>
  <c r="G21" i="60" s="1"/>
  <c r="D21" i="56"/>
  <c r="G21" i="56" s="1"/>
  <c r="D70" i="54"/>
  <c r="G70" i="54" s="1"/>
  <c r="D62" i="52"/>
  <c r="G62" i="52" s="1"/>
  <c r="D68" i="58"/>
  <c r="G68" i="58" s="1"/>
  <c r="D60" i="60" s="1"/>
  <c r="G60" i="60" s="1"/>
  <c r="D60" i="56"/>
  <c r="G60" i="56" s="1"/>
  <c r="D69" i="58"/>
  <c r="G69" i="58" s="1"/>
  <c r="D61" i="60" s="1"/>
  <c r="G61" i="60" s="1"/>
  <c r="D61" i="56"/>
  <c r="G61" i="56" s="1"/>
  <c r="D29" i="58"/>
  <c r="G29" i="58" s="1"/>
  <c r="D20" i="60" s="1"/>
  <c r="G20" i="60" s="1"/>
  <c r="D20" i="56"/>
  <c r="G20" i="56" s="1"/>
  <c r="G30" i="31"/>
  <c r="G58" i="31" s="1"/>
  <c r="G64" i="31" s="1"/>
  <c r="G65" i="31" s="1"/>
  <c r="D58" i="31"/>
  <c r="D47" i="58"/>
  <c r="G47" i="58" s="1"/>
  <c r="D39" i="60" s="1"/>
  <c r="G39" i="60" s="1"/>
  <c r="D39" i="56"/>
  <c r="G39" i="56" s="1"/>
  <c r="G24" i="41"/>
  <c r="D33" i="58"/>
  <c r="G33" i="58" s="1"/>
  <c r="D24" i="60" s="1"/>
  <c r="G24" i="60" s="1"/>
  <c r="D24" i="56"/>
  <c r="G24" i="56" s="1"/>
  <c r="F65" i="52"/>
  <c r="D44" i="58"/>
  <c r="G44" i="58" s="1"/>
  <c r="D36" i="60" s="1"/>
  <c r="G36" i="60" s="1"/>
  <c r="D36" i="56"/>
  <c r="G36" i="56" s="1"/>
  <c r="G16" i="35"/>
  <c r="G23" i="35" s="1"/>
  <c r="G25" i="35" s="1"/>
  <c r="D23" i="35"/>
  <c r="D25" i="35" s="1"/>
  <c r="G15" i="40"/>
  <c r="D59" i="58"/>
  <c r="G59" i="58" s="1"/>
  <c r="D51" i="60" s="1"/>
  <c r="G51" i="60" s="1"/>
  <c r="D51" i="56"/>
  <c r="G51" i="56" s="1"/>
  <c r="D64" i="31"/>
  <c r="D65" i="31" s="1"/>
  <c r="G38" i="33"/>
  <c r="D66" i="33"/>
  <c r="D72" i="33" s="1"/>
  <c r="D67" i="37"/>
  <c r="D59" i="35"/>
  <c r="G71" i="33"/>
  <c r="D45" i="56"/>
  <c r="G45" i="56" s="1"/>
  <c r="D53" i="58"/>
  <c r="G53" i="58" s="1"/>
  <c r="D45" i="60" s="1"/>
  <c r="G45" i="60" s="1"/>
  <c r="D48" i="56"/>
  <c r="G48" i="56" s="1"/>
  <c r="D56" i="58"/>
  <c r="G56" i="58" s="1"/>
  <c r="D48" i="60" s="1"/>
  <c r="G48" i="60" s="1"/>
  <c r="G25" i="37"/>
  <c r="D32" i="37"/>
  <c r="D34" i="37" s="1"/>
  <c r="D62" i="58"/>
  <c r="G62" i="58" s="1"/>
  <c r="D54" i="60" s="1"/>
  <c r="G54" i="60" s="1"/>
  <c r="D54" i="56"/>
  <c r="G54" i="56" s="1"/>
  <c r="D42" i="58"/>
  <c r="G42" i="58" s="1"/>
  <c r="D34" i="60" s="1"/>
  <c r="G34" i="60" s="1"/>
  <c r="D34" i="56"/>
  <c r="G34" i="56" s="1"/>
  <c r="D51" i="58"/>
  <c r="G51" i="58" s="1"/>
  <c r="D43" i="60" s="1"/>
  <c r="G43" i="60" s="1"/>
  <c r="D43" i="56"/>
  <c r="G43" i="56" s="1"/>
  <c r="D63" i="58"/>
  <c r="G63" i="58" s="1"/>
  <c r="D55" i="60" s="1"/>
  <c r="G55" i="60" s="1"/>
  <c r="D55" i="56"/>
  <c r="G55" i="56" s="1"/>
  <c r="D65" i="58"/>
  <c r="G65" i="58" s="1"/>
  <c r="D57" i="60" s="1"/>
  <c r="G57" i="60" s="1"/>
  <c r="D57" i="56"/>
  <c r="G57" i="56" s="1"/>
  <c r="F15" i="60"/>
  <c r="F23" i="60" s="1"/>
  <c r="F25" i="60" s="1"/>
  <c r="F23" i="56"/>
  <c r="F25" i="56" s="1"/>
  <c r="D58" i="58"/>
  <c r="G58" i="58" s="1"/>
  <c r="D50" i="60" s="1"/>
  <c r="G50" i="60" s="1"/>
  <c r="D50" i="56"/>
  <c r="G50" i="56" s="1"/>
  <c r="G18" i="29"/>
  <c r="G73" i="29"/>
  <c r="F62" i="60"/>
  <c r="F63" i="56"/>
  <c r="F64" i="56" s="1"/>
  <c r="D23" i="50"/>
  <c r="D14" i="48"/>
  <c r="D62" i="56" l="1"/>
  <c r="G62" i="56" s="1"/>
  <c r="D70" i="58"/>
  <c r="G70" i="58" s="1"/>
  <c r="D62" i="60" s="1"/>
  <c r="G62" i="60" s="1"/>
  <c r="F65" i="56"/>
  <c r="A18" i="37"/>
  <c r="G23" i="50"/>
  <c r="D16" i="40"/>
  <c r="D25" i="41"/>
  <c r="G32" i="37"/>
  <c r="G34" i="37" s="1"/>
  <c r="D18" i="33"/>
  <c r="D73" i="33"/>
  <c r="D38" i="37"/>
  <c r="D30" i="35"/>
  <c r="G66" i="33"/>
  <c r="G72" i="33" s="1"/>
  <c r="G59" i="35"/>
  <c r="G63" i="35" s="1"/>
  <c r="D63" i="35"/>
  <c r="F63" i="60"/>
  <c r="F64" i="60" s="1"/>
  <c r="F65" i="60" s="1"/>
  <c r="G14" i="48"/>
  <c r="D71" i="37"/>
  <c r="C18" i="37" s="1"/>
  <c r="G67" i="37"/>
  <c r="D24" i="46"/>
  <c r="D15" i="44"/>
  <c r="G16" i="40" l="1"/>
  <c r="G23" i="40" s="1"/>
  <c r="G25" i="40" s="1"/>
  <c r="D23" i="40"/>
  <c r="D25" i="40" s="1"/>
  <c r="D67" i="41"/>
  <c r="G71" i="37"/>
  <c r="D59" i="40"/>
  <c r="G18" i="33"/>
  <c r="G73" i="33"/>
  <c r="D14" i="52"/>
  <c r="D23" i="54"/>
  <c r="G30" i="35"/>
  <c r="G58" i="35" s="1"/>
  <c r="G64" i="35" s="1"/>
  <c r="G65" i="35" s="1"/>
  <c r="D58" i="35"/>
  <c r="D64" i="35" s="1"/>
  <c r="D65" i="35" s="1"/>
  <c r="G38" i="37"/>
  <c r="D66" i="37"/>
  <c r="D72" i="37" s="1"/>
  <c r="G15" i="44"/>
  <c r="G24" i="46"/>
  <c r="G25" i="41"/>
  <c r="D32" i="41"/>
  <c r="D34" i="41" s="1"/>
  <c r="A18" i="41" l="1"/>
  <c r="D16" i="44"/>
  <c r="D25" i="46"/>
  <c r="G32" i="41"/>
  <c r="G34" i="41" s="1"/>
  <c r="D18" i="37"/>
  <c r="D73" i="37"/>
  <c r="G59" i="40"/>
  <c r="G63" i="40" s="1"/>
  <c r="D63" i="40"/>
  <c r="G14" i="52"/>
  <c r="D24" i="50"/>
  <c r="D15" i="48"/>
  <c r="G23" i="54"/>
  <c r="D38" i="41"/>
  <c r="G66" i="37"/>
  <c r="G72" i="37" s="1"/>
  <c r="D30" i="40"/>
  <c r="G67" i="41"/>
  <c r="D71" i="41"/>
  <c r="C18" i="41" s="1"/>
  <c r="G15" i="48" l="1"/>
  <c r="G24" i="50"/>
  <c r="G25" i="46"/>
  <c r="D32" i="46"/>
  <c r="D34" i="46" s="1"/>
  <c r="G71" i="41"/>
  <c r="D67" i="46"/>
  <c r="D59" i="44"/>
  <c r="G16" i="44"/>
  <c r="G23" i="44" s="1"/>
  <c r="G25" i="44" s="1"/>
  <c r="D23" i="44"/>
  <c r="D25" i="44" s="1"/>
  <c r="G30" i="40"/>
  <c r="G58" i="40" s="1"/>
  <c r="G64" i="40" s="1"/>
  <c r="G65" i="40" s="1"/>
  <c r="D58" i="40"/>
  <c r="D23" i="58"/>
  <c r="D14" i="56"/>
  <c r="G18" i="37"/>
  <c r="G73" i="37"/>
  <c r="G38" i="41"/>
  <c r="D66" i="41"/>
  <c r="D72" i="41" s="1"/>
  <c r="D64" i="40"/>
  <c r="D65" i="40" s="1"/>
  <c r="D30" i="44" l="1"/>
  <c r="D38" i="46"/>
  <c r="G66" i="41"/>
  <c r="G72" i="41" s="1"/>
  <c r="A18" i="46"/>
  <c r="D25" i="50"/>
  <c r="D16" i="48"/>
  <c r="G32" i="46"/>
  <c r="G34" i="46" s="1"/>
  <c r="G59" i="44"/>
  <c r="G63" i="44" s="1"/>
  <c r="D63" i="44"/>
  <c r="D15" i="52"/>
  <c r="D24" i="54"/>
  <c r="G23" i="58"/>
  <c r="D18" i="41"/>
  <c r="D73" i="41"/>
  <c r="D71" i="46"/>
  <c r="C18" i="46" s="1"/>
  <c r="G67" i="46"/>
  <c r="G14" i="56"/>
  <c r="D59" i="48" l="1"/>
  <c r="D67" i="50"/>
  <c r="G71" i="46"/>
  <c r="G24" i="54"/>
  <c r="G18" i="41"/>
  <c r="G73" i="41"/>
  <c r="G15" i="52"/>
  <c r="G16" i="48"/>
  <c r="G23" i="48" s="1"/>
  <c r="G25" i="48" s="1"/>
  <c r="D23" i="48"/>
  <c r="D25" i="48" s="1"/>
  <c r="G38" i="46"/>
  <c r="D66" i="46"/>
  <c r="D72" i="46" s="1"/>
  <c r="G30" i="44"/>
  <c r="G58" i="44" s="1"/>
  <c r="G64" i="44" s="1"/>
  <c r="G65" i="44" s="1"/>
  <c r="D58" i="44"/>
  <c r="D64" i="44" s="1"/>
  <c r="D65" i="44" s="1"/>
  <c r="D14" i="60"/>
  <c r="G25" i="50"/>
  <c r="D32" i="50"/>
  <c r="D34" i="50" s="1"/>
  <c r="D16" i="52" l="1"/>
  <c r="D25" i="54"/>
  <c r="G32" i="50"/>
  <c r="G34" i="50" s="1"/>
  <c r="G14" i="60"/>
  <c r="D18" i="46"/>
  <c r="D73" i="46"/>
  <c r="D38" i="50"/>
  <c r="G66" i="46"/>
  <c r="G72" i="46" s="1"/>
  <c r="D30" i="48"/>
  <c r="G67" i="50"/>
  <c r="D71" i="50"/>
  <c r="C18" i="50" s="1"/>
  <c r="D63" i="48"/>
  <c r="G59" i="48"/>
  <c r="G63" i="48" s="1"/>
  <c r="A18" i="50"/>
  <c r="D15" i="56"/>
  <c r="D24" i="58"/>
  <c r="D59" i="52" l="1"/>
  <c r="G71" i="50"/>
  <c r="D67" i="54"/>
  <c r="D58" i="48"/>
  <c r="G30" i="48"/>
  <c r="G58" i="48" s="1"/>
  <c r="G64" i="48" s="1"/>
  <c r="G65" i="48" s="1"/>
  <c r="G24" i="58"/>
  <c r="G18" i="46"/>
  <c r="G73" i="46"/>
  <c r="G15" i="56"/>
  <c r="G38" i="50"/>
  <c r="D66" i="50"/>
  <c r="D72" i="50" s="1"/>
  <c r="G25" i="54"/>
  <c r="D32" i="54"/>
  <c r="D34" i="54" s="1"/>
  <c r="D64" i="48"/>
  <c r="D65" i="48" s="1"/>
  <c r="G16" i="52"/>
  <c r="G23" i="52" s="1"/>
  <c r="G25" i="52" s="1"/>
  <c r="D23" i="52"/>
  <c r="D25" i="52" s="1"/>
  <c r="A18" i="54" l="1"/>
  <c r="D15" i="60"/>
  <c r="D63" i="52"/>
  <c r="G59" i="52"/>
  <c r="G63" i="52" s="1"/>
  <c r="D25" i="58"/>
  <c r="D16" i="56"/>
  <c r="G32" i="54"/>
  <c r="G34" i="54" s="1"/>
  <c r="D18" i="50"/>
  <c r="D73" i="50"/>
  <c r="D30" i="52"/>
  <c r="D38" i="54"/>
  <c r="G66" i="50"/>
  <c r="G72" i="50" s="1"/>
  <c r="G67" i="54"/>
  <c r="D71" i="54"/>
  <c r="C18" i="54" s="1"/>
  <c r="G18" i="50" l="1"/>
  <c r="G73" i="50"/>
  <c r="G38" i="54"/>
  <c r="D66" i="54"/>
  <c r="D72" i="54" s="1"/>
  <c r="D64" i="52"/>
  <c r="D65" i="52" s="1"/>
  <c r="G16" i="56"/>
  <c r="G23" i="56" s="1"/>
  <c r="G25" i="56" s="1"/>
  <c r="D23" i="56"/>
  <c r="D25" i="56" s="1"/>
  <c r="G25" i="58"/>
  <c r="D32" i="58"/>
  <c r="D34" i="58" s="1"/>
  <c r="D58" i="52"/>
  <c r="G30" i="52"/>
  <c r="G58" i="52" s="1"/>
  <c r="G64" i="52" s="1"/>
  <c r="G65" i="52" s="1"/>
  <c r="G15" i="60"/>
  <c r="G71" i="54"/>
  <c r="D59" i="56"/>
  <c r="D67" i="58"/>
  <c r="A18" i="58" l="1"/>
  <c r="G66" i="54"/>
  <c r="G72" i="54" s="1"/>
  <c r="D38" i="58"/>
  <c r="D30" i="56"/>
  <c r="D16" i="60"/>
  <c r="G32" i="58"/>
  <c r="G34" i="58" s="1"/>
  <c r="G67" i="58"/>
  <c r="D71" i="58"/>
  <c r="C18" i="58" s="1"/>
  <c r="G59" i="56"/>
  <c r="G63" i="56" s="1"/>
  <c r="D63" i="56"/>
  <c r="D18" i="54"/>
  <c r="D73" i="54"/>
  <c r="G38" i="58" l="1"/>
  <c r="D66" i="58"/>
  <c r="D72" i="58" s="1"/>
  <c r="G16" i="60"/>
  <c r="G23" i="60" s="1"/>
  <c r="G25" i="60" s="1"/>
  <c r="D23" i="60"/>
  <c r="D25" i="60" s="1"/>
  <c r="D58" i="56"/>
  <c r="D64" i="56" s="1"/>
  <c r="D65" i="56" s="1"/>
  <c r="G30" i="56"/>
  <c r="G58" i="56" s="1"/>
  <c r="G64" i="56" s="1"/>
  <c r="G65" i="56" s="1"/>
  <c r="G18" i="54"/>
  <c r="G73" i="54"/>
  <c r="G71" i="58"/>
  <c r="D59" i="60"/>
  <c r="D63" i="60" l="1"/>
  <c r="G59" i="60"/>
  <c r="G63" i="60" s="1"/>
  <c r="D18" i="58"/>
  <c r="D73" i="58"/>
  <c r="D30" i="60"/>
  <c r="G66" i="58"/>
  <c r="G72" i="58" s="1"/>
  <c r="G18" i="58" l="1"/>
  <c r="G73" i="58"/>
  <c r="G30" i="60"/>
  <c r="G58" i="60" s="1"/>
  <c r="G64" i="60" s="1"/>
  <c r="G65" i="60" s="1"/>
  <c r="D58" i="60"/>
  <c r="D64" i="60" s="1"/>
  <c r="D65" i="6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parkerj</author>
  </authors>
  <commentList>
    <comment ref="E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NOTE:
This is a comment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C9" authorId="0" shapeId="0" xr:uid="{00000000-0006-0000-0100-000001000000}">
      <text>
        <r>
          <rPr>
            <b/>
            <sz val="10"/>
            <color indexed="81"/>
            <rFont val="Arial"/>
            <family val="2"/>
          </rPr>
          <t xml:space="preserve">Type </t>
        </r>
        <r>
          <rPr>
            <sz val="10"/>
            <color indexed="81"/>
            <rFont val="Arial"/>
            <family val="2"/>
          </rPr>
          <t xml:space="preserve">your </t>
        </r>
        <r>
          <rPr>
            <b/>
            <sz val="10"/>
            <color indexed="81"/>
            <rFont val="Arial"/>
            <family val="2"/>
          </rPr>
          <t xml:space="preserve">County </t>
        </r>
        <r>
          <rPr>
            <sz val="10"/>
            <color indexed="81"/>
            <rFont val="Arial"/>
            <family val="2"/>
          </rPr>
          <t>or</t>
        </r>
        <r>
          <rPr>
            <b/>
            <sz val="10"/>
            <color indexed="81"/>
            <rFont val="Arial"/>
            <family val="2"/>
          </rPr>
          <t xml:space="preserve"> District HERE.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3" authorId="0" shapeId="0" xr:uid="{00000000-0006-0000-02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8" authorId="0" shapeId="0" xr:uid="{00000000-0006-0000-02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1" shapeId="0" xr:uid="{00000000-0006-0000-0200-000003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04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06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06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06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06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08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0A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0A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0A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0A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0C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0E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0E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0E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0E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10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12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12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12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12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14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16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16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16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16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18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1A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1A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1A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1A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1C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1E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1E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1E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1E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20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22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22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22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22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24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26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26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26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26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28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2A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2A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2A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2A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weeksa</author>
  </authors>
  <commentList>
    <comment ref="A65" authorId="0" shapeId="0" xr:uid="{00000000-0006-0000-2C00-000001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4" authorId="0" shapeId="0" xr:uid="{00000000-0006-0000-2E00-000001000000}">
      <text>
        <r>
          <rPr>
            <b/>
            <sz val="11"/>
            <color indexed="81"/>
            <rFont val="Tahoma"/>
            <family val="2"/>
          </rPr>
          <t>REMEMBER:</t>
        </r>
        <r>
          <rPr>
            <sz val="11"/>
            <color indexed="81"/>
            <rFont val="Tahoma"/>
            <family val="2"/>
          </rPr>
          <t xml:space="preserve"> you can only have 10% of your total budget is this acct and you must get </t>
        </r>
        <r>
          <rPr>
            <b/>
            <sz val="11"/>
            <color indexed="81"/>
            <rFont val="Tahoma"/>
            <family val="2"/>
          </rPr>
          <t>prior</t>
        </r>
        <r>
          <rPr>
            <sz val="11"/>
            <color indexed="81"/>
            <rFont val="Tahoma"/>
            <family val="2"/>
          </rPr>
          <t xml:space="preserve"> approval from FL DACS before moving money from this acct to an expenditure acct 10 - 72
</t>
        </r>
      </text>
    </comment>
    <comment ref="B69" authorId="0" shapeId="0" xr:uid="{00000000-0006-0000-2E00-000002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72" authorId="0" shapeId="0" xr:uid="{00000000-0006-0000-2E00-000003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73" authorId="1" shapeId="0" xr:uid="{00000000-0006-0000-2E00-000004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weeksa</author>
  </authors>
  <commentList>
    <comment ref="B61" authorId="0" shapeId="0" xr:uid="{00000000-0006-0000-3000-000001000000}">
      <text>
        <r>
          <rPr>
            <b/>
            <sz val="11"/>
            <color indexed="81"/>
            <rFont val="Tahoma"/>
            <family val="2"/>
          </rPr>
          <t xml:space="preserve"> :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REMEMBER</t>
        </r>
        <r>
          <rPr>
            <sz val="11"/>
            <color indexed="81"/>
            <rFont val="Tahoma"/>
            <family val="2"/>
          </rPr>
          <t xml:space="preserve"> You </t>
        </r>
        <r>
          <rPr>
            <b/>
            <u/>
            <sz val="11"/>
            <color indexed="81"/>
            <rFont val="Tahoma"/>
            <family val="2"/>
          </rPr>
          <t>cannot</t>
        </r>
        <r>
          <rPr>
            <sz val="11"/>
            <color indexed="81"/>
            <rFont val="Tahoma"/>
            <family val="2"/>
          </rPr>
          <t xml:space="preserve"> reserve state funds
</t>
        </r>
      </text>
    </comment>
    <comment ref="A64" authorId="0" shapeId="0" xr:uid="{00000000-0006-0000-3000-000002000000}">
      <text>
        <r>
          <rPr>
            <b/>
            <sz val="11"/>
            <color indexed="81"/>
            <rFont val="Tahoma"/>
            <family val="2"/>
          </rPr>
          <t>Note:</t>
        </r>
        <r>
          <rPr>
            <sz val="11"/>
            <color indexed="81"/>
            <rFont val="Tahoma"/>
            <family val="2"/>
          </rPr>
          <t xml:space="preserve"> This </t>
        </r>
        <r>
          <rPr>
            <b/>
            <sz val="11"/>
            <color indexed="81"/>
            <rFont val="Tahoma"/>
            <family val="2"/>
          </rPr>
          <t>must equal</t>
        </r>
        <r>
          <rPr>
            <sz val="11"/>
            <color indexed="81"/>
            <rFont val="Tahoma"/>
            <family val="2"/>
          </rPr>
          <t xml:space="preserve"> TOTAL BUDGETARY RECEIPTS &amp; BALANCES;</t>
        </r>
        <r>
          <rPr>
            <b/>
            <sz val="11"/>
            <color indexed="81"/>
            <rFont val="Tahoma"/>
            <family val="2"/>
          </rPr>
          <t xml:space="preserve"> If </t>
        </r>
        <r>
          <rPr>
            <sz val="11"/>
            <color indexed="81"/>
            <rFont val="Tahoma"/>
            <family val="2"/>
          </rPr>
          <t xml:space="preserve">it </t>
        </r>
        <r>
          <rPr>
            <u/>
            <sz val="11"/>
            <color indexed="81"/>
            <rFont val="Tahoma"/>
            <family val="2"/>
          </rPr>
          <t>does not</t>
        </r>
        <r>
          <rPr>
            <sz val="11"/>
            <color indexed="81"/>
            <rFont val="Tahoma"/>
            <family val="2"/>
          </rPr>
          <t xml:space="preserve">, you must adjust budget.
</t>
        </r>
      </text>
    </comment>
    <comment ref="A65" authorId="1" shapeId="0" xr:uid="{00000000-0006-0000-3000-000003000000}">
      <text>
        <r>
          <rPr>
            <sz val="10"/>
            <color indexed="81"/>
            <rFont val="Tahoma"/>
            <family val="2"/>
          </rPr>
          <t xml:space="preserve">Note: This must equal TOTAL BUDGETARY RECEIPTS &amp; BALANCES; If it does not, you must adjust budget.
</t>
        </r>
      </text>
    </comment>
  </commentList>
</comments>
</file>

<file path=xl/sharedStrings.xml><?xml version="1.0" encoding="utf-8"?>
<sst xmlns="http://schemas.openxmlformats.org/spreadsheetml/2006/main" count="2198" uniqueCount="177">
  <si>
    <t>Description</t>
  </si>
  <si>
    <t>Interest Earnings</t>
  </si>
  <si>
    <t>Insurance</t>
  </si>
  <si>
    <t>Other Sources</t>
  </si>
  <si>
    <t>TOTAL RECEIPTS</t>
  </si>
  <si>
    <t>Personal Services</t>
  </si>
  <si>
    <t>Operating Expense</t>
  </si>
  <si>
    <t>Travel &amp; Per Diem</t>
  </si>
  <si>
    <t>Communication Serv</t>
  </si>
  <si>
    <t>Freight Services</t>
  </si>
  <si>
    <t>Utility Service</t>
  </si>
  <si>
    <t>Rentals &amp; Leases</t>
  </si>
  <si>
    <t>Repairs &amp; Maint</t>
  </si>
  <si>
    <t>Other Charges</t>
  </si>
  <si>
    <t>Office Supplies</t>
  </si>
  <si>
    <t>Gasoline/Oil/Lube</t>
  </si>
  <si>
    <t>Chemicals</t>
  </si>
  <si>
    <t>Protective Clothing</t>
  </si>
  <si>
    <t>Misc. Supplies</t>
  </si>
  <si>
    <t>Tools &amp; Implements</t>
  </si>
  <si>
    <t>Publications &amp; Dues</t>
  </si>
  <si>
    <t>Capital Outlay</t>
  </si>
  <si>
    <t>State Grant</t>
  </si>
  <si>
    <t>Loans</t>
  </si>
  <si>
    <t>Ad Valorem (Current/Delinquent)</t>
  </si>
  <si>
    <t>Equipment Rentals</t>
  </si>
  <si>
    <t>Grants and Donations</t>
  </si>
  <si>
    <t>Equipment and/or Other Sales</t>
  </si>
  <si>
    <t>Misc/Refunds (prior yr expenditures)</t>
  </si>
  <si>
    <t>Printing and Binding</t>
  </si>
  <si>
    <t>Promotional Activities</t>
  </si>
  <si>
    <t>Principal</t>
  </si>
  <si>
    <t>Interest</t>
  </si>
  <si>
    <t>Contingency (Current Year)</t>
  </si>
  <si>
    <t>Payment of Prior Year Accounts</t>
  </si>
  <si>
    <t>Reserves - Future Capital Outlay</t>
  </si>
  <si>
    <t>Reserves - Self-Insurance</t>
  </si>
  <si>
    <t>Reserves - Sick and Annual Leave</t>
  </si>
  <si>
    <t>Beginning Fund Balance</t>
  </si>
  <si>
    <t>Total Budgetary Receipts &amp; Balances</t>
  </si>
  <si>
    <t>Uniform Accounting System Transaction</t>
  </si>
  <si>
    <t>TOTAL BUDGET AND CHANGES</t>
  </si>
  <si>
    <t>Reserves - Cash Balance to be Carried Forward</t>
  </si>
  <si>
    <t>ESTIMATED RECEIPTS</t>
  </si>
  <si>
    <t>Total Available Cash and Receipts</t>
  </si>
  <si>
    <t>Present Budget</t>
  </si>
  <si>
    <t>Increase Request</t>
  </si>
  <si>
    <t>Decrease Request</t>
  </si>
  <si>
    <t>Revised Budget</t>
  </si>
  <si>
    <t xml:space="preserve">BUDGETED RECEIPTS                                                                                                                                                                                                                                             </t>
  </si>
  <si>
    <t>Fiscal Year:</t>
  </si>
  <si>
    <t xml:space="preserve">Date: </t>
  </si>
  <si>
    <t xml:space="preserve">TOTAL RESERVES </t>
  </si>
  <si>
    <t xml:space="preserve">Training </t>
  </si>
  <si>
    <t>Aids to Government Agencies</t>
  </si>
  <si>
    <t>Other Grants and Aids</t>
  </si>
  <si>
    <t>Division of Agricultural Environmental Services</t>
  </si>
  <si>
    <t xml:space="preserve">BUDGETED EXPENDITURES </t>
  </si>
  <si>
    <t>Florida Department of Agriculture and Consumer Services</t>
  </si>
  <si>
    <t xml:space="preserve">                              </t>
  </si>
  <si>
    <t xml:space="preserve">ARTHROPOD CONTROL BUDGET AMENDMENT </t>
  </si>
  <si>
    <r>
      <t xml:space="preserve">          </t>
    </r>
    <r>
      <rPr>
        <b/>
        <sz val="9"/>
        <rFont val="Arial"/>
        <family val="2"/>
      </rPr>
      <t xml:space="preserve"> NOTE:</t>
    </r>
    <r>
      <rPr>
        <sz val="9"/>
        <rFont val="Arial"/>
        <family val="2"/>
      </rPr>
      <t xml:space="preserve">  The budget cannot be amended to show an increase in receipts over the amount budgeted unless authorized.</t>
    </r>
  </si>
  <si>
    <r>
      <t xml:space="preserve"> NOTE:   </t>
    </r>
    <r>
      <rPr>
        <sz val="10"/>
        <rFont val="Arial"/>
        <family val="2"/>
      </rPr>
      <t>Total increase must equal total decrease, unless the total "Present Budget" is revised.</t>
    </r>
  </si>
  <si>
    <t>ACCT NO</t>
  </si>
  <si>
    <t>Amendment No.</t>
  </si>
  <si>
    <t>SIGNED:___________________________________________</t>
  </si>
  <si>
    <r>
      <t>SIGNED:________________________________</t>
    </r>
    <r>
      <rPr>
        <sz val="9"/>
        <rFont val="Arial"/>
        <family val="2"/>
      </rPr>
      <t>___________</t>
    </r>
  </si>
  <si>
    <r>
      <t>I certify that the budget shown was adopted on this</t>
    </r>
    <r>
      <rPr>
        <sz val="9"/>
        <rFont val="Arial"/>
        <family val="2"/>
      </rPr>
      <t>_________Day of___________________20</t>
    </r>
    <r>
      <rPr>
        <u/>
        <sz val="9"/>
        <rFont val="Arial"/>
        <family val="2"/>
      </rPr>
      <t>____________</t>
    </r>
  </si>
  <si>
    <t>TOTAL BUDGETARY EXPENDITURES AND RESERVES BALANCES</t>
  </si>
  <si>
    <t>TOTAL RESERVES ENDING BALANCE</t>
  </si>
  <si>
    <r>
      <t>Reserves -</t>
    </r>
    <r>
      <rPr>
        <sz val="8"/>
        <rFont val="Arial"/>
        <family val="2"/>
      </rPr>
      <t xml:space="preserve"> Sick and Annual Leave Trans Out</t>
    </r>
  </si>
  <si>
    <r>
      <t xml:space="preserve">Reserves - </t>
    </r>
    <r>
      <rPr>
        <sz val="8"/>
        <rFont val="Arial"/>
        <family val="2"/>
      </rPr>
      <t>Cash Balance to be Carried Forward</t>
    </r>
  </si>
  <si>
    <r>
      <t xml:space="preserve">Reserves - </t>
    </r>
    <r>
      <rPr>
        <sz val="8"/>
        <rFont val="Arial"/>
        <family val="2"/>
      </rPr>
      <t>Self-Insurance</t>
    </r>
  </si>
  <si>
    <r>
      <t xml:space="preserve">Reserves - </t>
    </r>
    <r>
      <rPr>
        <sz val="8"/>
        <rFont val="Arial"/>
        <family val="2"/>
      </rPr>
      <t>Future Capital Outlay</t>
    </r>
  </si>
  <si>
    <t>Training</t>
  </si>
  <si>
    <t>STATE</t>
  </si>
  <si>
    <t>LOCAL</t>
  </si>
  <si>
    <t>TOTAL</t>
  </si>
  <si>
    <t>Acct #</t>
  </si>
  <si>
    <t>EXPENDITURES</t>
  </si>
  <si>
    <t>RECEIPTS</t>
  </si>
  <si>
    <t xml:space="preserve">FISCAL YEAR: </t>
  </si>
  <si>
    <t xml:space="preserve">County or District </t>
  </si>
  <si>
    <t>By submission of this monthly report of receipts, expenditures, and balances, I attest it is true and correct.</t>
  </si>
  <si>
    <t xml:space="preserve">TOTAL RESERVES ENDING BALANCE                        </t>
  </si>
  <si>
    <t>Expended</t>
  </si>
  <si>
    <t>to Date</t>
  </si>
  <si>
    <t>Expenditures</t>
  </si>
  <si>
    <t>Balance to Be</t>
  </si>
  <si>
    <t>Expenditures Year</t>
  </si>
  <si>
    <t>Monthly</t>
  </si>
  <si>
    <t>Budgeted</t>
  </si>
  <si>
    <t>Uniform Accounting System           Transaction Code</t>
  </si>
  <si>
    <t>STATE FUNDS EXPENDITURES AND BALANCES</t>
  </si>
  <si>
    <t>Total Receipts &amp; Balance</t>
  </si>
  <si>
    <t>BEGINNING FUND BALANCE</t>
  </si>
  <si>
    <t>Collected</t>
  </si>
  <si>
    <t>Receipts</t>
  </si>
  <si>
    <t>Receipts Year</t>
  </si>
  <si>
    <t>DESCRIPTION</t>
  </si>
  <si>
    <t>STATE FUNDS RECEIPTS AND BALANCES</t>
  </si>
  <si>
    <t>MONTH:</t>
  </si>
  <si>
    <t>COUNTY/ DISTRICT</t>
  </si>
  <si>
    <t>October</t>
  </si>
  <si>
    <t xml:space="preserve">District hereby submits to the Department of Agriculture and Consumer Services, </t>
  </si>
  <si>
    <t>APPROVED:_____________________________________________________</t>
  </si>
  <si>
    <r>
      <rPr>
        <sz val="9"/>
        <rFont val="Arial"/>
        <family val="2"/>
      </rPr>
      <t>Amending:  Local Funds</t>
    </r>
    <r>
      <rPr>
        <b/>
        <u/>
        <sz val="9"/>
        <rFont val="Arial"/>
        <family val="2"/>
      </rPr>
      <t xml:space="preserve">    </t>
    </r>
    <r>
      <rPr>
        <u/>
        <sz val="9"/>
        <rFont val="Arial"/>
        <family val="2"/>
      </rPr>
      <t xml:space="preserve"> </t>
    </r>
    <r>
      <rPr>
        <sz val="9"/>
        <rFont val="Arial"/>
        <family val="2"/>
      </rPr>
      <t>State Funds</t>
    </r>
    <r>
      <rPr>
        <u/>
        <sz val="9"/>
        <rFont val="Arial"/>
        <family val="2"/>
      </rPr>
      <t xml:space="preserve">  </t>
    </r>
    <r>
      <rPr>
        <b/>
        <u/>
        <sz val="9"/>
        <rFont val="Arial"/>
        <family val="2"/>
      </rPr>
      <t xml:space="preserve">X  </t>
    </r>
    <r>
      <rPr>
        <sz val="9"/>
        <rFont val="Arial"/>
        <family val="2"/>
      </rPr>
      <t>(Check appropriate fund account to be amended.  Use a separate form for each fund).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  The </t>
    </r>
  </si>
  <si>
    <t>Board of Commissioners for</t>
  </si>
  <si>
    <r>
      <t xml:space="preserve">NAME SOURCE OF INCREASE: </t>
    </r>
    <r>
      <rPr>
        <b/>
        <sz val="7"/>
        <rFont val="Arial"/>
        <family val="2"/>
      </rPr>
      <t>(Explain Decrease)</t>
    </r>
  </si>
  <si>
    <t>TOTAL BUDGETARY EXPENDITURES and BALANCES</t>
  </si>
  <si>
    <t>Reserves</t>
  </si>
  <si>
    <t>November</t>
  </si>
  <si>
    <t>December</t>
  </si>
  <si>
    <t>February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</si>
  <si>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</si>
  <si>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</si>
  <si>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</si>
  <si>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</si>
  <si>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</si>
  <si>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</si>
  <si>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</si>
  <si>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</si>
  <si>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 xml:space="preserve">ENDING FUND BALANCE </t>
  </si>
  <si>
    <t>Personal Services Benefits</t>
  </si>
  <si>
    <t xml:space="preserve">Communication Services </t>
  </si>
  <si>
    <r>
      <rPr>
        <sz val="8"/>
        <rFont val="Arial"/>
        <family val="2"/>
      </rPr>
      <t>DATE</t>
    </r>
    <r>
      <rPr>
        <sz val="10"/>
        <rFont val="Arial"/>
        <family val="2"/>
      </rPr>
      <t>______________________</t>
    </r>
  </si>
  <si>
    <t xml:space="preserve">       Chairman of the Board, or Clerk of Circuit Court</t>
  </si>
  <si>
    <t>Director Signature</t>
  </si>
  <si>
    <t>Date</t>
  </si>
  <si>
    <t>TOTAL BUDGET AND CHARGES</t>
  </si>
  <si>
    <t>Personal Service Benefits</t>
  </si>
  <si>
    <t xml:space="preserve">Repairs &amp; Maintenance </t>
  </si>
  <si>
    <t>Misc./Refunds (prior yr expenditures)</t>
  </si>
  <si>
    <t>Repairs &amp; Maintenance</t>
  </si>
  <si>
    <t>Communication Services</t>
  </si>
  <si>
    <t>Reserves -Cash Balance to be Carried Forward</t>
  </si>
  <si>
    <t>Chairman of the Board, or Clerk of Circuit Court</t>
  </si>
  <si>
    <r>
      <rPr>
        <b/>
        <sz val="9"/>
        <rFont val="Arial"/>
        <family val="2"/>
      </rPr>
      <t xml:space="preserve">NAME SOURCE OF INCREASE: </t>
    </r>
    <r>
      <rPr>
        <b/>
        <sz val="7"/>
        <rFont val="Arial"/>
        <family val="2"/>
      </rPr>
      <t>(Explain Decrease)</t>
    </r>
  </si>
  <si>
    <t xml:space="preserve">A STATEMENT EXPLAINING AND JUSTIFYING THE PROPOSED CHANGES SHOULD ACCOMPANY EACH APPLICATION FOR BUDGET AMENDMENT.  USE PAGE TWO FOR THIS PURPOSE. </t>
  </si>
  <si>
    <t>A STATEMENT EXPLAINING AND JUSTIFYING THE PROPOSED CHANGES SHOULD ACCOMPANY EACH APPLICATION FOR BUDGET AMENDMENT.  USE PAGE TWO FOR THIS PURPOSE.</t>
  </si>
  <si>
    <t xml:space="preserve">A STATEMENT EXPLAINING AND JUSTIFYING THE PROPOSED CHANGES SHOULD ACCOMPANY EACH APPLICATION FOR BUDGET AMENDMENT.  USE PAGE TWO FOR THIS PURPOSE.  </t>
  </si>
  <si>
    <t>budget amendment tabs #1, 2, or 3…. Use budget amendment tab #4 for December adjustments)</t>
  </si>
  <si>
    <t>The workbook has embedded comments at certain cells that provide information on some budget restrictions/constraints.</t>
  </si>
  <si>
    <t>Look for the red cell corner</t>
  </si>
  <si>
    <t>(rest your cursor in the cell to the left to see an example comment.)</t>
  </si>
  <si>
    <t>DO NOT use an EARLIER amendment tab than the latest monthly financial - (ex - IF you have filed December State and Local Monthly financials, DO NOT use either</t>
  </si>
  <si>
    <t>A district would process EITHER a STATE and/or LOCAL amendment to make changes to the budget (if needed - if NOT needed - skip the amendments);</t>
  </si>
  <si>
    <t>and enter your STATE and/or LOCAL receipts and expenditures into the monthly financials.</t>
  </si>
  <si>
    <r>
      <t xml:space="preserve">AFTER a STATE and/or LOCAL </t>
    </r>
    <r>
      <rPr>
        <u/>
        <sz val="10"/>
        <rFont val="Arial"/>
        <family val="2"/>
      </rPr>
      <t>monthly financial is filed</t>
    </r>
    <r>
      <rPr>
        <sz val="10"/>
        <rFont val="Arial"/>
        <family val="2"/>
      </rPr>
      <t>, you would use the next available STATE and/or LOCAL amendment form (as needed) to make adjustments to the budget.</t>
    </r>
  </si>
  <si>
    <t>If you use this STATE and LOCAL COMBINED workbook - you do NOT have to use the other workbooks (STATE only or LOCAL only). This workbook IS BOTH the STATE and LOCAL workbooks combined.</t>
  </si>
  <si>
    <t>The Annl Cert. Bud-13617 is where the district will enter their beginning STATE/LOCAL budget amounts</t>
  </si>
  <si>
    <t xml:space="preserve">The workbook design is to start with an approved STATE/LOCAL budget; </t>
  </si>
  <si>
    <t>TO UPDATE FISCAL YEAR</t>
  </si>
  <si>
    <t>Modify cell E9 on Annl Cert. Bud-13617 tab (long format required - ex. OCTOBER 1, 2013  - SEPTEMBER 30, 2014)</t>
  </si>
  <si>
    <t>Revisions</t>
  </si>
  <si>
    <t>New Department seal/logo; Created ability for users to modify fiscal year</t>
  </si>
  <si>
    <t>Updated addresses due to reorg</t>
  </si>
  <si>
    <t>Updated address in Submit To box, form revision date, and program title.</t>
  </si>
  <si>
    <t>APPROVED: State of Florida Department of Agriculture and Consumer Services, Mosquito Control Program</t>
  </si>
  <si>
    <t>Mosquito Control Program</t>
  </si>
  <si>
    <t>FDACS-13617  Rev. 07/13</t>
  </si>
  <si>
    <t>for its consideration and approval, the following amendment for the current fiscal year as follows:</t>
  </si>
  <si>
    <t>FDACS-13613  Rev. 07/13</t>
  </si>
  <si>
    <t>FDACS-13650  Rev. 07/13</t>
  </si>
  <si>
    <t>FDACS-13613 Rev. 07/13</t>
  </si>
  <si>
    <t>FDACS-13650 Rev. 07/13</t>
  </si>
  <si>
    <t>\</t>
  </si>
  <si>
    <t>2018-2019</t>
  </si>
  <si>
    <t>NICOLE "NIKKI" FRIED</t>
  </si>
  <si>
    <t>COMMISSIONER</t>
  </si>
  <si>
    <t>OCTOBER 1, 2018  - SEPTEMBER 30, 2019</t>
  </si>
  <si>
    <t>Rule 5E-13.027, F.A.C.</t>
  </si>
  <si>
    <t>Telephone: (850) 617-7911; Fax (850) 617-7939</t>
  </si>
  <si>
    <t>Updated address in Submit To box, updated Commissioner and rule reference</t>
  </si>
  <si>
    <t>Modify cell E10 on State Bud Amnd(1)-13613 tab (this will be carried throughout all other tabs in worksheet - ex. 2013-2014)</t>
  </si>
  <si>
    <t>ANNUAL CERTIFIED BUDGET FOR ARTHROPOD CONTROL</t>
  </si>
  <si>
    <t>MOSQUITO CONTROL MONTHLY REPORT - STATE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</si>
</sst>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u/>
      <sz val="9"/>
      <name val="Arial"/>
      <family val="2"/>
    </font>
    <font>
      <b/>
      <sz val="7"/>
      <name val="Arial"/>
      <family val="2"/>
    </font>
    <font>
      <b/>
      <sz val="7.5"/>
      <name val="Arial"/>
      <family val="2"/>
    </font>
    <font>
      <b/>
      <sz val="10"/>
      <color indexed="81"/>
      <name val="Arial"/>
      <family val="2"/>
    </font>
    <font>
      <b/>
      <u/>
      <sz val="11"/>
      <color indexed="81"/>
      <name val="Tahoma"/>
      <family val="2"/>
    </font>
    <font>
      <u/>
      <sz val="11"/>
      <color indexed="81"/>
      <name val="Tahoma"/>
      <family val="2"/>
    </font>
    <font>
      <sz val="10"/>
      <color indexed="81"/>
      <name val="Arial"/>
      <family val="2"/>
    </font>
    <font>
      <sz val="10"/>
      <color indexed="81"/>
      <name val="Tahoma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name val="Arial"/>
      <family val="2"/>
    </font>
    <font>
      <sz val="9"/>
      <color rgb="FF000000"/>
      <name val="Arial Bold"/>
    </font>
    <font>
      <sz val="9"/>
      <color rgb="FF000000"/>
      <name val="Arial"/>
      <family val="2"/>
    </font>
    <font>
      <sz val="9"/>
      <color theme="0" tint="-4.9989318521683403E-2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21">
    <xf numFmtId="0" fontId="0" fillId="0" borderId="0" xfId="0"/>
    <xf numFmtId="0" fontId="0" fillId="0" borderId="0" xfId="0" applyProtection="1"/>
    <xf numFmtId="0" fontId="5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/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4" fontId="5" fillId="0" borderId="0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/>
    <xf numFmtId="0" fontId="10" fillId="0" borderId="0" xfId="0" applyFont="1" applyAlignment="1" applyProtection="1"/>
    <xf numFmtId="14" fontId="6" fillId="0" borderId="1" xfId="0" applyNumberFormat="1" applyFont="1" applyBorder="1" applyAlignment="1" applyProtection="1">
      <protection locked="0"/>
    </xf>
    <xf numFmtId="0" fontId="6" fillId="0" borderId="0" xfId="0" applyFont="1" applyAlignment="1" applyProtection="1">
      <alignment horizontal="right"/>
    </xf>
    <xf numFmtId="0" fontId="6" fillId="0" borderId="0" xfId="0" applyFont="1" applyAlignme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44" fontId="6" fillId="0" borderId="2" xfId="1" applyFont="1" applyFill="1" applyBorder="1" applyAlignment="1" applyProtection="1">
      <alignment horizontal="right"/>
      <protection locked="0"/>
    </xf>
    <xf numFmtId="0" fontId="3" fillId="3" borderId="2" xfId="0" applyFont="1" applyFill="1" applyBorder="1" applyAlignment="1" applyProtection="1">
      <alignment horizontal="center" vertical="center" shrinkToFit="1"/>
    </xf>
    <xf numFmtId="0" fontId="3" fillId="3" borderId="3" xfId="0" applyFont="1" applyFill="1" applyBorder="1" applyAlignment="1" applyProtection="1">
      <alignment horizontal="center" vertical="center" shrinkToFit="1"/>
    </xf>
    <xf numFmtId="0" fontId="0" fillId="0" borderId="0" xfId="0" applyAlignment="1" applyProtection="1">
      <alignment vertical="top"/>
      <protection locked="0"/>
    </xf>
    <xf numFmtId="0" fontId="0" fillId="0" borderId="4" xfId="0" applyBorder="1" applyAlignment="1"/>
    <xf numFmtId="0" fontId="5" fillId="0" borderId="4" xfId="0" applyFont="1" applyBorder="1" applyAlignment="1" applyProtection="1">
      <alignment vertical="center" wrapText="1"/>
      <protection locked="0"/>
    </xf>
    <xf numFmtId="0" fontId="6" fillId="3" borderId="5" xfId="0" applyFont="1" applyFill="1" applyBorder="1" applyAlignment="1" applyProtection="1">
      <alignment horizontal="center"/>
    </xf>
    <xf numFmtId="0" fontId="0" fillId="2" borderId="0" xfId="0" applyFill="1" applyProtection="1"/>
    <xf numFmtId="0" fontId="5" fillId="3" borderId="6" xfId="0" applyFont="1" applyFill="1" applyBorder="1" applyAlignment="1" applyProtection="1">
      <alignment horizontal="center"/>
    </xf>
    <xf numFmtId="0" fontId="5" fillId="3" borderId="7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right"/>
    </xf>
    <xf numFmtId="0" fontId="6" fillId="0" borderId="0" xfId="0" applyFont="1" applyBorder="1" applyAlignment="1" applyProtection="1">
      <protection locked="0"/>
    </xf>
    <xf numFmtId="0" fontId="6" fillId="0" borderId="0" xfId="0" applyFont="1" applyProtection="1"/>
    <xf numFmtId="0" fontId="4" fillId="0" borderId="0" xfId="0" applyFont="1" applyProtection="1"/>
    <xf numFmtId="0" fontId="0" fillId="0" borderId="0" xfId="0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0" fillId="0" borderId="0" xfId="0" applyBorder="1" applyAlignment="1" applyProtection="1"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0" fillId="2" borderId="0" xfId="0" applyFill="1" applyBorder="1" applyProtection="1">
      <protection locked="0"/>
    </xf>
    <xf numFmtId="0" fontId="6" fillId="2" borderId="0" xfId="0" applyFont="1" applyFill="1" applyAlignment="1" applyProtection="1">
      <protection locked="0"/>
    </xf>
    <xf numFmtId="0" fontId="0" fillId="2" borderId="0" xfId="0" applyFill="1" applyBorder="1" applyProtection="1"/>
    <xf numFmtId="0" fontId="1" fillId="2" borderId="0" xfId="0" applyFont="1" applyFill="1" applyProtection="1"/>
    <xf numFmtId="0" fontId="3" fillId="2" borderId="0" xfId="0" applyFont="1" applyFill="1" applyBorder="1" applyAlignment="1" applyProtection="1">
      <alignment horizontal="left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3" borderId="5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  <protection locked="0"/>
    </xf>
    <xf numFmtId="0" fontId="3" fillId="3" borderId="8" xfId="0" applyFont="1" applyFill="1" applyBorder="1" applyAlignment="1" applyProtection="1">
      <alignment horizontal="center" vertical="center"/>
    </xf>
    <xf numFmtId="0" fontId="5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0" borderId="0" xfId="0" applyFont="1" applyProtection="1">
      <protection locked="0"/>
    </xf>
    <xf numFmtId="0" fontId="2" fillId="2" borderId="0" xfId="0" applyFont="1" applyFill="1" applyBorder="1" applyAlignment="1" applyProtection="1">
      <alignment horizontal="center" vertical="center"/>
    </xf>
    <xf numFmtId="0" fontId="0" fillId="0" borderId="0" xfId="0" applyBorder="1" applyProtection="1">
      <protection locked="0"/>
    </xf>
    <xf numFmtId="0" fontId="25" fillId="4" borderId="9" xfId="0" applyFont="1" applyFill="1" applyBorder="1" applyAlignment="1" applyProtection="1">
      <alignment horizontal="center" wrapText="1"/>
    </xf>
    <xf numFmtId="0" fontId="25" fillId="4" borderId="10" xfId="0" applyFont="1" applyFill="1" applyBorder="1" applyAlignment="1" applyProtection="1">
      <alignment horizontal="center" wrapText="1"/>
    </xf>
    <xf numFmtId="0" fontId="25" fillId="4" borderId="11" xfId="0" applyFont="1" applyFill="1" applyBorder="1" applyAlignment="1" applyProtection="1">
      <alignment horizontal="center" wrapText="1"/>
    </xf>
    <xf numFmtId="0" fontId="25" fillId="4" borderId="12" xfId="0" applyFont="1" applyFill="1" applyBorder="1" applyAlignment="1" applyProtection="1">
      <alignment horizontal="center" wrapText="1"/>
    </xf>
    <xf numFmtId="0" fontId="5" fillId="0" borderId="0" xfId="0" applyFont="1" applyBorder="1" applyProtection="1">
      <protection locked="0"/>
    </xf>
    <xf numFmtId="9" fontId="5" fillId="0" borderId="0" xfId="4" applyFont="1" applyBorder="1" applyProtection="1">
      <protection locked="0"/>
    </xf>
    <xf numFmtId="9" fontId="5" fillId="0" borderId="0" xfId="4" applyFont="1" applyFill="1" applyBorder="1" applyProtection="1"/>
    <xf numFmtId="0" fontId="6" fillId="2" borderId="0" xfId="0" applyFont="1" applyFill="1" applyBorder="1" applyAlignment="1" applyProtection="1">
      <alignment horizontal="right"/>
    </xf>
    <xf numFmtId="0" fontId="6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3" fillId="3" borderId="6" xfId="0" applyFont="1" applyFill="1" applyBorder="1" applyAlignment="1" applyProtection="1">
      <alignment horizontal="center"/>
    </xf>
    <xf numFmtId="0" fontId="6" fillId="3" borderId="5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shrinkToFit="1"/>
    </xf>
    <xf numFmtId="0" fontId="3" fillId="3" borderId="7" xfId="0" applyFont="1" applyFill="1" applyBorder="1" applyAlignment="1" applyProtection="1">
      <alignment horizontal="center" vertical="center" shrinkToFit="1"/>
    </xf>
    <xf numFmtId="44" fontId="6" fillId="0" borderId="2" xfId="1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vertical="center"/>
    </xf>
    <xf numFmtId="44" fontId="3" fillId="0" borderId="13" xfId="1" applyFont="1" applyFill="1" applyBorder="1" applyAlignment="1" applyProtection="1">
      <alignment horizontal="left"/>
    </xf>
    <xf numFmtId="0" fontId="5" fillId="3" borderId="14" xfId="0" applyFont="1" applyFill="1" applyBorder="1" applyAlignment="1" applyProtection="1">
      <alignment horizontal="center" wrapText="1"/>
    </xf>
    <xf numFmtId="44" fontId="6" fillId="3" borderId="2" xfId="1" applyFont="1" applyFill="1" applyBorder="1" applyAlignment="1" applyProtection="1">
      <alignment horizontal="right"/>
    </xf>
    <xf numFmtId="0" fontId="26" fillId="0" borderId="0" xfId="0" applyFont="1" applyBorder="1" applyAlignment="1" applyProtection="1">
      <alignment horizontal="right"/>
    </xf>
    <xf numFmtId="2" fontId="3" fillId="2" borderId="1" xfId="0" applyNumberFormat="1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44" fontId="6" fillId="3" borderId="2" xfId="1" applyFont="1" applyFill="1" applyBorder="1" applyProtection="1"/>
    <xf numFmtId="44" fontId="6" fillId="3" borderId="3" xfId="1" applyFont="1" applyFill="1" applyBorder="1" applyAlignment="1" applyProtection="1">
      <alignment horizontal="right"/>
    </xf>
    <xf numFmtId="44" fontId="6" fillId="3" borderId="2" xfId="1" applyFont="1" applyFill="1" applyBorder="1" applyAlignment="1" applyProtection="1">
      <alignment horizontal="center"/>
    </xf>
    <xf numFmtId="0" fontId="25" fillId="3" borderId="12" xfId="0" applyFont="1" applyFill="1" applyBorder="1" applyAlignment="1" applyProtection="1">
      <alignment horizontal="center" wrapText="1"/>
    </xf>
    <xf numFmtId="0" fontId="25" fillId="3" borderId="10" xfId="0" applyFont="1" applyFill="1" applyBorder="1" applyAlignment="1" applyProtection="1">
      <alignment horizontal="center" wrapText="1"/>
    </xf>
    <xf numFmtId="0" fontId="25" fillId="3" borderId="11" xfId="0" applyFont="1" applyFill="1" applyBorder="1" applyAlignment="1" applyProtection="1">
      <alignment horizontal="center" wrapText="1"/>
    </xf>
    <xf numFmtId="0" fontId="25" fillId="3" borderId="9" xfId="0" applyFont="1" applyFill="1" applyBorder="1" applyAlignment="1" applyProtection="1">
      <alignment horizontal="center" wrapText="1"/>
    </xf>
    <xf numFmtId="44" fontId="2" fillId="0" borderId="10" xfId="1" applyFont="1" applyFill="1" applyBorder="1" applyProtection="1"/>
    <xf numFmtId="44" fontId="2" fillId="0" borderId="9" xfId="1" applyFont="1" applyFill="1" applyBorder="1" applyProtection="1"/>
    <xf numFmtId="49" fontId="2" fillId="0" borderId="1" xfId="0" applyNumberFormat="1" applyFont="1" applyFill="1" applyBorder="1" applyAlignment="1" applyProtection="1">
      <alignment horizontal="left" vertical="center"/>
      <protection locked="0"/>
    </xf>
    <xf numFmtId="49" fontId="1" fillId="0" borderId="1" xfId="0" applyNumberFormat="1" applyFont="1" applyBorder="1" applyAlignment="1" applyProtection="1">
      <alignment vertical="center"/>
    </xf>
    <xf numFmtId="49" fontId="2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 applyProtection="1">
      <alignment horizontal="left"/>
    </xf>
    <xf numFmtId="0" fontId="3" fillId="3" borderId="6" xfId="0" applyFont="1" applyFill="1" applyBorder="1" applyAlignment="1" applyProtection="1">
      <alignment horizontal="center" vertical="center"/>
    </xf>
    <xf numFmtId="44" fontId="2" fillId="0" borderId="15" xfId="1" applyFont="1" applyFill="1" applyBorder="1" applyAlignment="1" applyProtection="1">
      <alignment vertical="top"/>
    </xf>
    <xf numFmtId="44" fontId="3" fillId="3" borderId="2" xfId="1" applyFont="1" applyFill="1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left" vertical="top"/>
    </xf>
    <xf numFmtId="0" fontId="0" fillId="2" borderId="0" xfId="0" applyFill="1" applyAlignment="1" applyProtection="1">
      <alignment horizontal="left" vertical="top"/>
    </xf>
    <xf numFmtId="44" fontId="3" fillId="0" borderId="16" xfId="1" applyFont="1" applyFill="1" applyBorder="1" applyAlignment="1" applyProtection="1">
      <alignment horizontal="left"/>
    </xf>
    <xf numFmtId="0" fontId="0" fillId="2" borderId="0" xfId="0" applyFill="1" applyAlignment="1" applyProtection="1"/>
    <xf numFmtId="0" fontId="4" fillId="0" borderId="0" xfId="0" applyFont="1" applyProtection="1">
      <protection locked="0"/>
    </xf>
    <xf numFmtId="44" fontId="3" fillId="0" borderId="17" xfId="1" applyFont="1" applyFill="1" applyBorder="1" applyAlignment="1" applyProtection="1">
      <alignment horizontal="left"/>
    </xf>
    <xf numFmtId="44" fontId="3" fillId="0" borderId="10" xfId="1" applyFont="1" applyFill="1" applyBorder="1" applyAlignment="1" applyProtection="1">
      <alignment horizontal="left"/>
    </xf>
    <xf numFmtId="44" fontId="3" fillId="0" borderId="9" xfId="1" applyFont="1" applyFill="1" applyBorder="1" applyAlignment="1" applyProtection="1">
      <alignment horizontal="left"/>
    </xf>
    <xf numFmtId="44" fontId="3" fillId="3" borderId="13" xfId="1" applyFont="1" applyFill="1" applyBorder="1" applyProtection="1"/>
    <xf numFmtId="44" fontId="3" fillId="3" borderId="16" xfId="1" applyFont="1" applyFill="1" applyBorder="1" applyAlignment="1" applyProtection="1">
      <alignment horizontal="right"/>
    </xf>
    <xf numFmtId="44" fontId="3" fillId="3" borderId="3" xfId="1" applyFont="1" applyFill="1" applyBorder="1" applyAlignment="1" applyProtection="1">
      <alignment horizontal="left"/>
    </xf>
    <xf numFmtId="44" fontId="3" fillId="3" borderId="3" xfId="1" applyFont="1" applyFill="1" applyBorder="1" applyAlignment="1" applyProtection="1">
      <alignment horizontal="right"/>
    </xf>
    <xf numFmtId="0" fontId="5" fillId="0" borderId="4" xfId="0" applyFont="1" applyBorder="1" applyAlignment="1" applyProtection="1">
      <alignment vertical="center" wrapText="1"/>
    </xf>
    <xf numFmtId="0" fontId="0" fillId="0" borderId="0" xfId="0" applyAlignment="1" applyProtection="1">
      <alignment horizontal="center"/>
      <protection locked="0"/>
    </xf>
    <xf numFmtId="44" fontId="3" fillId="3" borderId="2" xfId="1" applyFont="1" applyFill="1" applyBorder="1" applyProtection="1"/>
    <xf numFmtId="44" fontId="3" fillId="3" borderId="18" xfId="1" applyFont="1" applyFill="1" applyBorder="1" applyAlignment="1" applyProtection="1">
      <alignment horizontal="center"/>
    </xf>
    <xf numFmtId="44" fontId="3" fillId="3" borderId="19" xfId="1" applyFont="1" applyFill="1" applyBorder="1" applyAlignment="1" applyProtection="1">
      <alignment horizontal="center"/>
    </xf>
    <xf numFmtId="44" fontId="3" fillId="0" borderId="13" xfId="1" applyFont="1" applyFill="1" applyBorder="1" applyAlignment="1" applyProtection="1">
      <alignment horizontal="center"/>
    </xf>
    <xf numFmtId="44" fontId="3" fillId="0" borderId="16" xfId="1" applyFont="1" applyFill="1" applyBorder="1" applyAlignment="1" applyProtection="1">
      <alignment horizontal="center"/>
    </xf>
    <xf numFmtId="44" fontId="3" fillId="3" borderId="16" xfId="1" applyFont="1" applyFill="1" applyBorder="1" applyProtection="1"/>
    <xf numFmtId="44" fontId="3" fillId="5" borderId="13" xfId="1" applyFont="1" applyFill="1" applyBorder="1" applyAlignment="1" applyProtection="1">
      <alignment horizontal="center"/>
    </xf>
    <xf numFmtId="44" fontId="3" fillId="5" borderId="16" xfId="1" applyFont="1" applyFill="1" applyBorder="1" applyAlignment="1" applyProtection="1">
      <alignment horizontal="center"/>
    </xf>
    <xf numFmtId="0" fontId="5" fillId="2" borderId="0" xfId="0" applyFont="1" applyFill="1" applyAlignment="1" applyProtection="1">
      <alignment vertical="top"/>
    </xf>
    <xf numFmtId="8" fontId="6" fillId="0" borderId="2" xfId="1" applyNumberFormat="1" applyFont="1" applyFill="1" applyBorder="1" applyAlignment="1" applyProtection="1">
      <alignment vertical="center"/>
      <protection locked="0"/>
    </xf>
    <xf numFmtId="8" fontId="6" fillId="0" borderId="3" xfId="1" applyNumberFormat="1" applyFont="1" applyFill="1" applyBorder="1" applyAlignment="1" applyProtection="1">
      <alignment vertical="center"/>
      <protection locked="0"/>
    </xf>
    <xf numFmtId="8" fontId="27" fillId="3" borderId="3" xfId="1" applyNumberFormat="1" applyFont="1" applyFill="1" applyBorder="1" applyAlignment="1" applyProtection="1">
      <alignment vertical="center"/>
    </xf>
    <xf numFmtId="8" fontId="6" fillId="5" borderId="2" xfId="1" applyNumberFormat="1" applyFont="1" applyFill="1" applyBorder="1" applyAlignment="1" applyProtection="1">
      <alignment vertical="center"/>
    </xf>
    <xf numFmtId="8" fontId="6" fillId="3" borderId="2" xfId="1" applyNumberFormat="1" applyFont="1" applyFill="1" applyBorder="1" applyAlignment="1" applyProtection="1">
      <alignment vertical="center"/>
    </xf>
    <xf numFmtId="8" fontId="6" fillId="3" borderId="3" xfId="1" applyNumberFormat="1" applyFont="1" applyFill="1" applyBorder="1" applyAlignment="1" applyProtection="1">
      <alignment vertical="center"/>
    </xf>
    <xf numFmtId="8" fontId="6" fillId="0" borderId="2" xfId="1" applyNumberFormat="1" applyFont="1" applyBorder="1" applyAlignment="1" applyProtection="1">
      <alignment vertical="center"/>
      <protection locked="0"/>
    </xf>
    <xf numFmtId="8" fontId="6" fillId="0" borderId="3" xfId="1" applyNumberFormat="1" applyFont="1" applyBorder="1" applyAlignment="1" applyProtection="1">
      <alignment vertical="center"/>
      <protection locked="0"/>
    </xf>
    <xf numFmtId="8" fontId="3" fillId="3" borderId="13" xfId="1" applyNumberFormat="1" applyFont="1" applyFill="1" applyBorder="1" applyAlignment="1" applyProtection="1">
      <alignment vertical="center"/>
    </xf>
    <xf numFmtId="8" fontId="3" fillId="3" borderId="16" xfId="1" applyNumberFormat="1" applyFont="1" applyFill="1" applyBorder="1" applyAlignment="1" applyProtection="1">
      <alignment vertical="center"/>
    </xf>
    <xf numFmtId="164" fontId="6" fillId="3" borderId="2" xfId="1" applyNumberFormat="1" applyFont="1" applyFill="1" applyBorder="1" applyAlignment="1" applyProtection="1">
      <alignment vertical="center"/>
    </xf>
    <xf numFmtId="164" fontId="6" fillId="3" borderId="3" xfId="1" applyNumberFormat="1" applyFont="1" applyFill="1" applyBorder="1" applyAlignment="1" applyProtection="1">
      <alignment vertical="center"/>
    </xf>
    <xf numFmtId="164" fontId="6" fillId="5" borderId="2" xfId="1" applyNumberFormat="1" applyFont="1" applyFill="1" applyBorder="1" applyAlignment="1" applyProtection="1">
      <alignment vertical="center"/>
      <protection locked="0"/>
    </xf>
    <xf numFmtId="164" fontId="3" fillId="3" borderId="18" xfId="1" applyNumberFormat="1" applyFont="1" applyFill="1" applyBorder="1" applyAlignment="1" applyProtection="1">
      <alignment vertical="center"/>
    </xf>
    <xf numFmtId="164" fontId="3" fillId="3" borderId="19" xfId="1" applyNumberFormat="1" applyFont="1" applyFill="1" applyBorder="1" applyAlignment="1" applyProtection="1">
      <alignment vertical="center"/>
    </xf>
    <xf numFmtId="164" fontId="6" fillId="0" borderId="20" xfId="2" applyNumberFormat="1" applyFont="1" applyBorder="1" applyAlignment="1" applyProtection="1">
      <protection locked="0"/>
    </xf>
    <xf numFmtId="164" fontId="6" fillId="0" borderId="2" xfId="2" applyNumberFormat="1" applyFont="1" applyBorder="1" applyAlignment="1" applyProtection="1">
      <protection locked="0"/>
    </xf>
    <xf numFmtId="164" fontId="3" fillId="0" borderId="13" xfId="1" applyNumberFormat="1" applyFont="1" applyFill="1" applyBorder="1" applyAlignment="1" applyProtection="1">
      <alignment horizontal="right" vertical="center"/>
    </xf>
    <xf numFmtId="164" fontId="3" fillId="0" borderId="16" xfId="1" applyNumberFormat="1" applyFont="1" applyFill="1" applyBorder="1" applyAlignment="1" applyProtection="1">
      <alignment horizontal="right" vertical="center"/>
    </xf>
    <xf numFmtId="164" fontId="6" fillId="3" borderId="2" xfId="1" applyNumberFormat="1" applyFont="1" applyFill="1" applyBorder="1" applyAlignment="1" applyProtection="1">
      <alignment horizontal="right" vertical="center"/>
    </xf>
    <xf numFmtId="164" fontId="3" fillId="3" borderId="18" xfId="1" applyNumberFormat="1" applyFont="1" applyFill="1" applyBorder="1" applyAlignment="1" applyProtection="1">
      <alignment horizontal="right" vertical="center"/>
    </xf>
    <xf numFmtId="164" fontId="3" fillId="3" borderId="13" xfId="1" applyNumberFormat="1" applyFont="1" applyFill="1" applyBorder="1" applyAlignment="1" applyProtection="1">
      <alignment vertical="center"/>
    </xf>
    <xf numFmtId="0" fontId="1" fillId="0" borderId="0" xfId="0" applyFont="1" applyProtection="1">
      <protection locked="0"/>
    </xf>
    <xf numFmtId="44" fontId="3" fillId="3" borderId="3" xfId="1" applyFont="1" applyFill="1" applyBorder="1" applyAlignment="1" applyProtection="1">
      <alignment horizontal="center"/>
    </xf>
    <xf numFmtId="44" fontId="6" fillId="3" borderId="3" xfId="1" applyFont="1" applyFill="1" applyBorder="1" applyProtection="1"/>
    <xf numFmtId="0" fontId="3" fillId="3" borderId="6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vertical="center" wrapText="1"/>
      <protection locked="0"/>
    </xf>
    <xf numFmtId="0" fontId="0" fillId="0" borderId="0" xfId="0" applyBorder="1" applyAlignment="1"/>
    <xf numFmtId="0" fontId="3" fillId="3" borderId="21" xfId="0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shrinkToFit="1"/>
    </xf>
    <xf numFmtId="0" fontId="3" fillId="3" borderId="23" xfId="0" applyFont="1" applyFill="1" applyBorder="1" applyAlignment="1" applyProtection="1">
      <alignment horizontal="center" vertical="center" shrinkToFit="1"/>
    </xf>
    <xf numFmtId="44" fontId="2" fillId="0" borderId="15" xfId="1" applyFont="1" applyFill="1" applyBorder="1" applyAlignment="1" applyProtection="1">
      <alignment horizontal="right"/>
    </xf>
    <xf numFmtId="44" fontId="2" fillId="0" borderId="10" xfId="1" applyFont="1" applyFill="1" applyBorder="1" applyAlignment="1" applyProtection="1">
      <alignment horizontal="right"/>
    </xf>
    <xf numFmtId="44" fontId="2" fillId="0" borderId="9" xfId="1" applyFont="1" applyFill="1" applyBorder="1" applyAlignment="1" applyProtection="1">
      <alignment horizontal="right"/>
    </xf>
    <xf numFmtId="44" fontId="3" fillId="3" borderId="18" xfId="1" applyFont="1" applyFill="1" applyBorder="1" applyAlignment="1" applyProtection="1">
      <alignment horizontal="right"/>
    </xf>
    <xf numFmtId="44" fontId="3" fillId="0" borderId="13" xfId="1" applyFont="1" applyFill="1" applyBorder="1" applyAlignment="1" applyProtection="1">
      <alignment horizontal="right"/>
    </xf>
    <xf numFmtId="44" fontId="3" fillId="0" borderId="16" xfId="1" applyFont="1" applyFill="1" applyBorder="1" applyAlignment="1" applyProtection="1">
      <alignment horizontal="right"/>
    </xf>
    <xf numFmtId="44" fontId="3" fillId="3" borderId="13" xfId="1" applyFont="1" applyFill="1" applyBorder="1" applyAlignment="1" applyProtection="1">
      <alignment horizontal="right"/>
    </xf>
    <xf numFmtId="0" fontId="5" fillId="0" borderId="0" xfId="0" applyFont="1" applyBorder="1" applyAlignment="1" applyProtection="1">
      <alignment vertical="center" wrapText="1"/>
    </xf>
    <xf numFmtId="0" fontId="3" fillId="3" borderId="14" xfId="0" applyFont="1" applyFill="1" applyBorder="1" applyAlignment="1" applyProtection="1">
      <alignment horizontal="center" wrapText="1"/>
    </xf>
    <xf numFmtId="44" fontId="3" fillId="0" borderId="10" xfId="1" applyFont="1" applyFill="1" applyBorder="1" applyProtection="1"/>
    <xf numFmtId="44" fontId="3" fillId="0" borderId="9" xfId="1" applyFont="1" applyFill="1" applyBorder="1" applyProtection="1"/>
    <xf numFmtId="0" fontId="3" fillId="3" borderId="11" xfId="0" applyFont="1" applyFill="1" applyBorder="1" applyAlignment="1" applyProtection="1">
      <alignment horizontal="center" vertical="center"/>
    </xf>
    <xf numFmtId="164" fontId="6" fillId="0" borderId="3" xfId="2" applyNumberFormat="1" applyFont="1" applyBorder="1" applyAlignment="1" applyProtection="1">
      <protection locked="0"/>
    </xf>
    <xf numFmtId="44" fontId="4" fillId="0" borderId="10" xfId="2" applyFont="1" applyFill="1" applyBorder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left"/>
      <protection locked="0"/>
    </xf>
    <xf numFmtId="4" fontId="1" fillId="0" borderId="0" xfId="0" applyNumberFormat="1" applyFont="1" applyProtection="1">
      <protection locked="0"/>
    </xf>
    <xf numFmtId="44" fontId="6" fillId="3" borderId="24" xfId="1" applyFont="1" applyFill="1" applyBorder="1" applyAlignment="1" applyProtection="1">
      <alignment horizontal="right"/>
    </xf>
    <xf numFmtId="44" fontId="6" fillId="3" borderId="2" xfId="1" applyFont="1" applyFill="1" applyBorder="1" applyAlignment="1" applyProtection="1">
      <alignment horizontal="center"/>
      <protection locked="0"/>
    </xf>
    <xf numFmtId="44" fontId="3" fillId="0" borderId="15" xfId="1" applyFont="1" applyFill="1" applyBorder="1" applyAlignment="1" applyProtection="1">
      <alignment vertical="top"/>
    </xf>
    <xf numFmtId="0" fontId="1" fillId="0" borderId="0" xfId="0" applyFont="1"/>
    <xf numFmtId="14" fontId="0" fillId="0" borderId="0" xfId="0" applyNumberFormat="1"/>
    <xf numFmtId="0" fontId="4" fillId="2" borderId="0" xfId="0" applyFont="1" applyFill="1" applyBorder="1" applyAlignment="1" applyProtection="1">
      <alignment horizontal="right"/>
    </xf>
    <xf numFmtId="2" fontId="3" fillId="0" borderId="1" xfId="0" applyNumberFormat="1" applyFont="1" applyBorder="1" applyAlignment="1" applyProtection="1">
      <alignment horizontal="left"/>
    </xf>
    <xf numFmtId="0" fontId="28" fillId="0" borderId="0" xfId="0" applyFont="1"/>
    <xf numFmtId="2" fontId="3" fillId="0" borderId="1" xfId="0" applyNumberFormat="1" applyFont="1" applyBorder="1" applyAlignment="1" applyProtection="1">
      <alignment horizontal="left"/>
      <protection locked="0"/>
    </xf>
    <xf numFmtId="0" fontId="4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horizontal="center" vertical="top"/>
    </xf>
    <xf numFmtId="0" fontId="3" fillId="2" borderId="4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 vertical="center"/>
    </xf>
    <xf numFmtId="0" fontId="5" fillId="2" borderId="0" xfId="0" applyFont="1" applyFill="1" applyAlignment="1" applyProtection="1">
      <alignment horizontal="left"/>
    </xf>
    <xf numFmtId="0" fontId="6" fillId="2" borderId="0" xfId="0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0" fillId="2" borderId="0" xfId="0" applyFont="1" applyFill="1" applyBorder="1" applyAlignment="1" applyProtection="1">
      <alignment horizontal="center"/>
    </xf>
    <xf numFmtId="0" fontId="6" fillId="5" borderId="2" xfId="0" applyFont="1" applyFill="1" applyBorder="1" applyAlignment="1" applyProtection="1">
      <alignment horizontal="left" vertical="center"/>
    </xf>
    <xf numFmtId="0" fontId="5" fillId="3" borderId="5" xfId="0" applyFont="1" applyFill="1" applyBorder="1" applyAlignment="1" applyProtection="1">
      <alignment horizontal="left" vertical="center"/>
    </xf>
    <xf numFmtId="0" fontId="5" fillId="3" borderId="2" xfId="0" applyFont="1" applyFill="1" applyBorder="1" applyAlignment="1" applyProtection="1">
      <alignment horizontal="left" vertical="center"/>
    </xf>
    <xf numFmtId="0" fontId="5" fillId="3" borderId="27" xfId="0" applyFont="1" applyFill="1" applyBorder="1" applyAlignment="1" applyProtection="1">
      <alignment horizontal="left" vertical="center"/>
    </xf>
    <xf numFmtId="0" fontId="5" fillId="3" borderId="28" xfId="0" applyFont="1" applyFill="1" applyBorder="1" applyAlignment="1" applyProtection="1">
      <alignment horizontal="left" vertical="center"/>
    </xf>
    <xf numFmtId="0" fontId="5" fillId="3" borderId="29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left"/>
      <protection locked="0"/>
    </xf>
    <xf numFmtId="0" fontId="9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/>
    <xf numFmtId="0" fontId="6" fillId="0" borderId="0" xfId="0" applyFont="1" applyBorder="1" applyAlignment="1" applyProtection="1">
      <alignment vertical="top"/>
    </xf>
    <xf numFmtId="0" fontId="5" fillId="3" borderId="25" xfId="0" applyFont="1" applyFill="1" applyBorder="1" applyAlignment="1" applyProtection="1">
      <alignment horizontal="left" vertical="center"/>
    </xf>
    <xf numFmtId="0" fontId="5" fillId="3" borderId="13" xfId="0" applyFont="1" applyFill="1" applyBorder="1" applyAlignment="1" applyProtection="1">
      <alignment horizontal="left" vertical="center"/>
    </xf>
    <xf numFmtId="0" fontId="6" fillId="5" borderId="2" xfId="0" applyFont="1" applyFill="1" applyBorder="1" applyAlignment="1" applyProtection="1">
      <alignment horizontal="left" vertical="center" shrinkToFit="1"/>
    </xf>
    <xf numFmtId="0" fontId="3" fillId="3" borderId="6" xfId="0" applyFont="1" applyFill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  <protection locked="0"/>
    </xf>
    <xf numFmtId="0" fontId="4" fillId="2" borderId="0" xfId="0" applyFont="1" applyFill="1" applyBorder="1" applyAlignment="1" applyProtection="1">
      <alignment horizontal="left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6" fillId="2" borderId="0" xfId="0" applyFont="1" applyFill="1" applyBorder="1" applyAlignment="1" applyProtection="1">
      <alignment horizontal="left" vertical="top"/>
      <protection locked="0"/>
    </xf>
    <xf numFmtId="0" fontId="5" fillId="2" borderId="30" xfId="0" applyFont="1" applyFill="1" applyBorder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center" vertical="top"/>
    </xf>
    <xf numFmtId="0" fontId="6" fillId="0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 applyProtection="1"/>
    <xf numFmtId="0" fontId="15" fillId="0" borderId="30" xfId="0" applyFont="1" applyBorder="1" applyAlignment="1" applyProtection="1">
      <alignment horizontal="right" vertical="center" wrapText="1"/>
    </xf>
    <xf numFmtId="0" fontId="0" fillId="0" borderId="30" xfId="0" applyBorder="1"/>
    <xf numFmtId="0" fontId="0" fillId="0" borderId="0" xfId="0" applyBorder="1"/>
    <xf numFmtId="0" fontId="4" fillId="2" borderId="0" xfId="0" applyFont="1" applyFill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0" fontId="6" fillId="0" borderId="0" xfId="0" applyFont="1" applyAlignment="1" applyProtection="1"/>
    <xf numFmtId="0" fontId="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3" fillId="3" borderId="34" xfId="0" applyFont="1" applyFill="1" applyBorder="1" applyAlignment="1" applyProtection="1">
      <alignment horizontal="center" shrinkToFit="1"/>
    </xf>
    <xf numFmtId="0" fontId="3" fillId="3" borderId="14" xfId="0" applyFont="1" applyFill="1" applyBorder="1" applyAlignment="1" applyProtection="1">
      <alignment horizontal="center" shrinkToFit="1"/>
    </xf>
    <xf numFmtId="44" fontId="2" fillId="0" borderId="35" xfId="1" applyFont="1" applyFill="1" applyBorder="1" applyAlignment="1" applyProtection="1">
      <alignment horizontal="right"/>
    </xf>
    <xf numFmtId="44" fontId="2" fillId="0" borderId="15" xfId="1" applyFont="1" applyFill="1" applyBorder="1" applyAlignment="1" applyProtection="1">
      <alignment horizontal="right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 wrapText="1"/>
    </xf>
    <xf numFmtId="0" fontId="0" fillId="0" borderId="4" xfId="0" applyBorder="1" applyProtection="1"/>
    <xf numFmtId="0" fontId="4" fillId="0" borderId="2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/>
    <xf numFmtId="0" fontId="4" fillId="0" borderId="2" xfId="0" applyFont="1" applyFill="1" applyBorder="1" applyAlignment="1" applyProtection="1">
      <alignment horizontal="left"/>
    </xf>
    <xf numFmtId="0" fontId="5" fillId="3" borderId="32" xfId="0" applyFont="1" applyFill="1" applyBorder="1" applyAlignment="1" applyProtection="1">
      <alignment horizontal="left"/>
    </xf>
    <xf numFmtId="0" fontId="5" fillId="3" borderId="33" xfId="0" applyFont="1" applyFill="1" applyBorder="1" applyAlignment="1" applyProtection="1">
      <alignment horizontal="left"/>
    </xf>
    <xf numFmtId="0" fontId="5" fillId="3" borderId="24" xfId="0" applyFont="1" applyFill="1" applyBorder="1" applyAlignment="1" applyProtection="1">
      <alignment horizontal="left"/>
    </xf>
    <xf numFmtId="0" fontId="6" fillId="0" borderId="36" xfId="0" applyFont="1" applyFill="1" applyBorder="1" applyAlignment="1" applyProtection="1">
      <alignment horizontal="left" vertical="center"/>
    </xf>
    <xf numFmtId="0" fontId="6" fillId="0" borderId="24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/>
    </xf>
    <xf numFmtId="0" fontId="5" fillId="3" borderId="5" xfId="0" applyFont="1" applyFill="1" applyBorder="1" applyAlignment="1" applyProtection="1">
      <alignment horizontal="left"/>
    </xf>
    <xf numFmtId="0" fontId="5" fillId="3" borderId="2" xfId="0" applyFont="1" applyFill="1" applyBorder="1" applyAlignment="1" applyProtection="1">
      <alignment horizontal="left"/>
    </xf>
    <xf numFmtId="0" fontId="2" fillId="2" borderId="0" xfId="0" applyFont="1" applyFill="1" applyAlignment="1" applyProtection="1">
      <alignment horizontal="right" vertical="top"/>
    </xf>
    <xf numFmtId="0" fontId="0" fillId="0" borderId="0" xfId="0" applyAlignment="1" applyProtection="1">
      <alignment horizontal="center" vertical="top"/>
    </xf>
    <xf numFmtId="0" fontId="3" fillId="2" borderId="0" xfId="0" applyFont="1" applyFill="1" applyAlignment="1" applyProtection="1">
      <alignment horizontal="left"/>
      <protection locked="0"/>
    </xf>
    <xf numFmtId="0" fontId="5" fillId="3" borderId="27" xfId="0" applyFont="1" applyFill="1" applyBorder="1" applyAlignment="1" applyProtection="1">
      <alignment horizontal="left" wrapText="1"/>
    </xf>
    <xf numFmtId="0" fontId="5" fillId="3" borderId="28" xfId="0" applyFont="1" applyFill="1" applyBorder="1" applyAlignment="1" applyProtection="1">
      <alignment horizontal="left" wrapText="1"/>
    </xf>
    <xf numFmtId="0" fontId="5" fillId="3" borderId="29" xfId="0" applyFont="1" applyFill="1" applyBorder="1" applyAlignment="1" applyProtection="1">
      <alignment horizontal="left" wrapText="1"/>
    </xf>
    <xf numFmtId="0" fontId="1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3" fillId="0" borderId="17" xfId="0" applyFont="1" applyFill="1" applyBorder="1" applyAlignment="1" applyProtection="1">
      <alignment horizontal="center" vertical="center" wrapText="1"/>
    </xf>
    <xf numFmtId="0" fontId="6" fillId="0" borderId="10" xfId="0" applyFont="1" applyBorder="1" applyAlignment="1" applyProtection="1"/>
    <xf numFmtId="0" fontId="6" fillId="0" borderId="37" xfId="0" applyFont="1" applyBorder="1" applyAlignment="1" applyProtection="1"/>
    <xf numFmtId="0" fontId="6" fillId="3" borderId="5" xfId="0" applyFont="1" applyFill="1" applyBorder="1" applyAlignment="1" applyProtection="1">
      <alignment horizontal="left"/>
    </xf>
    <xf numFmtId="0" fontId="6" fillId="3" borderId="2" xfId="0" applyFont="1" applyFill="1" applyBorder="1" applyAlignment="1" applyProtection="1"/>
    <xf numFmtId="0" fontId="3" fillId="3" borderId="22" xfId="0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vertical="center" wrapText="1"/>
    </xf>
    <xf numFmtId="0" fontId="6" fillId="3" borderId="25" xfId="0" applyFont="1" applyFill="1" applyBorder="1" applyAlignment="1" applyProtection="1">
      <alignment horizontal="left"/>
    </xf>
    <xf numFmtId="0" fontId="6" fillId="3" borderId="13" xfId="0" applyFont="1" applyFill="1" applyBorder="1" applyAlignment="1" applyProtection="1"/>
    <xf numFmtId="0" fontId="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center"/>
    </xf>
    <xf numFmtId="0" fontId="6" fillId="0" borderId="0" xfId="0" applyFont="1" applyAlignment="1" applyProtection="1">
      <alignment vertical="top" wrapText="1" shrinkToFit="1"/>
    </xf>
    <xf numFmtId="0" fontId="1" fillId="0" borderId="0" xfId="0" applyFont="1" applyAlignment="1" applyProtection="1">
      <alignment wrapText="1"/>
    </xf>
    <xf numFmtId="0" fontId="0" fillId="0" borderId="0" xfId="0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4" fillId="0" borderId="0" xfId="0" applyFont="1" applyBorder="1" applyAlignment="1" applyProtection="1"/>
    <xf numFmtId="0" fontId="2" fillId="0" borderId="1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37" xfId="0" applyFont="1" applyFill="1" applyBorder="1" applyAlignment="1" applyProtection="1">
      <alignment horizontal="center"/>
    </xf>
    <xf numFmtId="0" fontId="6" fillId="3" borderId="24" xfId="0" applyFont="1" applyFill="1" applyBorder="1" applyAlignment="1" applyProtection="1">
      <alignment horizontal="left"/>
    </xf>
    <xf numFmtId="0" fontId="6" fillId="3" borderId="2" xfId="0" applyFont="1" applyFill="1" applyBorder="1" applyAlignment="1" applyProtection="1">
      <alignment horizontal="left"/>
    </xf>
    <xf numFmtId="0" fontId="6" fillId="0" borderId="36" xfId="0" applyFont="1" applyFill="1" applyBorder="1" applyAlignment="1" applyProtection="1">
      <alignment horizontal="left" vertical="top" shrinkToFit="1"/>
    </xf>
    <xf numFmtId="0" fontId="6" fillId="0" borderId="24" xfId="0" applyFont="1" applyFill="1" applyBorder="1" applyAlignment="1" applyProtection="1">
      <alignment horizontal="left" vertical="top" shrinkToFit="1"/>
    </xf>
    <xf numFmtId="0" fontId="6" fillId="0" borderId="36" xfId="0" applyFont="1" applyFill="1" applyBorder="1" applyAlignment="1" applyProtection="1">
      <alignment horizontal="left"/>
    </xf>
    <xf numFmtId="0" fontId="6" fillId="0" borderId="24" xfId="0" applyFont="1" applyFill="1" applyBorder="1" applyAlignment="1" applyProtection="1">
      <alignment horizontal="left"/>
    </xf>
    <xf numFmtId="0" fontId="6" fillId="3" borderId="15" xfId="0" applyFont="1" applyFill="1" applyBorder="1" applyAlignment="1" applyProtection="1">
      <alignment horizontal="left"/>
    </xf>
    <xf numFmtId="0" fontId="6" fillId="3" borderId="13" xfId="0" applyFont="1" applyFill="1" applyBorder="1" applyAlignment="1" applyProtection="1">
      <alignment horizontal="left"/>
    </xf>
    <xf numFmtId="0" fontId="5" fillId="3" borderId="40" xfId="0" applyFont="1" applyFill="1" applyBorder="1" applyAlignment="1" applyProtection="1">
      <alignment horizontal="left"/>
    </xf>
    <xf numFmtId="0" fontId="5" fillId="3" borderId="29" xfId="0" applyFont="1" applyFill="1" applyBorder="1" applyAlignment="1" applyProtection="1">
      <alignment horizontal="left"/>
    </xf>
    <xf numFmtId="0" fontId="5" fillId="3" borderId="18" xfId="0" applyFont="1" applyFill="1" applyBorder="1" applyAlignment="1" applyProtection="1">
      <alignment horizontal="left"/>
    </xf>
    <xf numFmtId="0" fontId="3" fillId="0" borderId="30" xfId="0" applyFont="1" applyBorder="1" applyAlignment="1" applyProtection="1">
      <alignment horizontal="left" shrinkToFit="1"/>
    </xf>
    <xf numFmtId="0" fontId="6" fillId="0" borderId="41" xfId="0" applyFont="1" applyFill="1" applyBorder="1" applyAlignment="1" applyProtection="1">
      <alignment horizontal="left"/>
    </xf>
    <xf numFmtId="0" fontId="6" fillId="0" borderId="14" xfId="0" applyFont="1" applyFill="1" applyBorder="1" applyAlignment="1" applyProtection="1">
      <alignment horizontal="left"/>
    </xf>
    <xf numFmtId="0" fontId="25" fillId="4" borderId="42" xfId="0" applyFont="1" applyFill="1" applyBorder="1" applyAlignment="1" applyProtection="1">
      <alignment horizontal="center" vertical="center" wrapText="1"/>
    </xf>
    <xf numFmtId="0" fontId="25" fillId="4" borderId="43" xfId="0" applyFont="1" applyFill="1" applyBorder="1" applyAlignment="1" applyProtection="1">
      <alignment horizontal="center" vertical="center" wrapText="1"/>
    </xf>
    <xf numFmtId="0" fontId="25" fillId="4" borderId="38" xfId="0" applyFont="1" applyFill="1" applyBorder="1" applyAlignment="1" applyProtection="1">
      <alignment horizontal="center" wrapText="1"/>
    </xf>
    <xf numFmtId="0" fontId="25" fillId="4" borderId="39" xfId="0" applyFont="1" applyFill="1" applyBorder="1" applyAlignment="1" applyProtection="1">
      <alignment horizontal="center" wrapText="1"/>
    </xf>
    <xf numFmtId="0" fontId="25" fillId="4" borderId="37" xfId="0" applyFont="1" applyFill="1" applyBorder="1" applyAlignment="1" applyProtection="1">
      <alignment horizontal="center" wrapText="1"/>
    </xf>
    <xf numFmtId="0" fontId="25" fillId="4" borderId="17" xfId="0" applyFont="1" applyFill="1" applyBorder="1" applyAlignment="1" applyProtection="1">
      <alignment horizont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25" fillId="4" borderId="38" xfId="0" applyFont="1" applyFill="1" applyBorder="1" applyAlignment="1" applyProtection="1">
      <alignment horizontal="center" vertical="center" wrapText="1"/>
    </xf>
    <xf numFmtId="0" fontId="25" fillId="4" borderId="39" xfId="0" applyFont="1" applyFill="1" applyBorder="1" applyAlignment="1" applyProtection="1">
      <alignment horizontal="center" vertical="center" wrapText="1"/>
    </xf>
    <xf numFmtId="0" fontId="25" fillId="4" borderId="37" xfId="0" applyFont="1" applyFill="1" applyBorder="1" applyAlignment="1" applyProtection="1">
      <alignment horizontal="center" vertical="center" wrapText="1"/>
    </xf>
    <xf numFmtId="0" fontId="25" fillId="4" borderId="17" xfId="0" applyFont="1" applyFill="1" applyBorder="1" applyAlignment="1" applyProtection="1">
      <alignment horizontal="center" vertical="center" wrapText="1"/>
    </xf>
    <xf numFmtId="0" fontId="0" fillId="0" borderId="44" xfId="0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top"/>
    </xf>
    <xf numFmtId="0" fontId="9" fillId="2" borderId="0" xfId="0" applyFont="1" applyFill="1" applyBorder="1" applyAlignment="1" applyProtection="1">
      <alignment horizontal="center" vertical="center"/>
    </xf>
    <xf numFmtId="44" fontId="3" fillId="0" borderId="35" xfId="1" applyFont="1" applyFill="1" applyBorder="1" applyAlignment="1" applyProtection="1">
      <alignment horizontal="center" vertical="top"/>
    </xf>
    <xf numFmtId="44" fontId="3" fillId="0" borderId="15" xfId="1" applyFont="1" applyFill="1" applyBorder="1" applyAlignment="1" applyProtection="1">
      <alignment horizontal="center" vertical="top"/>
    </xf>
    <xf numFmtId="0" fontId="6" fillId="0" borderId="5" xfId="0" applyFont="1" applyFill="1" applyBorder="1" applyAlignment="1" applyProtection="1">
      <alignment horizontal="left"/>
    </xf>
    <xf numFmtId="0" fontId="5" fillId="3" borderId="5" xfId="0" applyFont="1" applyFill="1" applyBorder="1" applyAlignment="1" applyProtection="1">
      <alignment horizontal="left" wrapText="1"/>
    </xf>
    <xf numFmtId="0" fontId="5" fillId="3" borderId="2" xfId="0" applyFont="1" applyFill="1" applyBorder="1" applyAlignment="1" applyProtection="1">
      <alignment horizontal="left" wrapText="1"/>
    </xf>
    <xf numFmtId="0" fontId="5" fillId="3" borderId="25" xfId="0" applyFont="1" applyFill="1" applyBorder="1" applyAlignment="1" applyProtection="1">
      <alignment horizontal="left"/>
    </xf>
    <xf numFmtId="0" fontId="5" fillId="3" borderId="15" xfId="0" applyFont="1" applyFill="1" applyBorder="1" applyAlignment="1" applyProtection="1">
      <alignment horizontal="left"/>
    </xf>
    <xf numFmtId="0" fontId="5" fillId="3" borderId="13" xfId="0" applyFont="1" applyFill="1" applyBorder="1" applyAlignment="1" applyProtection="1">
      <alignment horizontal="left"/>
    </xf>
    <xf numFmtId="0" fontId="5" fillId="3" borderId="2" xfId="0" applyFont="1" applyFill="1" applyBorder="1" applyAlignment="1" applyProtection="1"/>
    <xf numFmtId="0" fontId="5" fillId="0" borderId="5" xfId="0" applyFont="1" applyFill="1" applyBorder="1" applyAlignment="1" applyProtection="1">
      <alignment horizontal="left"/>
    </xf>
    <xf numFmtId="0" fontId="5" fillId="0" borderId="2" xfId="0" applyFont="1" applyFill="1" applyBorder="1" applyAlignment="1" applyProtection="1"/>
    <xf numFmtId="0" fontId="5" fillId="3" borderId="13" xfId="0" applyFont="1" applyFill="1" applyBorder="1" applyAlignment="1" applyProtection="1"/>
    <xf numFmtId="0" fontId="0" fillId="0" borderId="4" xfId="0" applyBorder="1"/>
    <xf numFmtId="0" fontId="5" fillId="0" borderId="8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/>
    <xf numFmtId="0" fontId="0" fillId="0" borderId="7" xfId="0" applyBorder="1" applyAlignment="1" applyProtection="1"/>
    <xf numFmtId="0" fontId="3" fillId="3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vertical="center"/>
    </xf>
    <xf numFmtId="0" fontId="2" fillId="0" borderId="30" xfId="0" applyFont="1" applyBorder="1" applyAlignment="1" applyProtection="1">
      <alignment horizontal="center"/>
    </xf>
    <xf numFmtId="44" fontId="2" fillId="0" borderId="35" xfId="1" applyFont="1" applyFill="1" applyBorder="1" applyAlignment="1" applyProtection="1">
      <alignment horizontal="center" vertical="top"/>
    </xf>
    <xf numFmtId="44" fontId="2" fillId="0" borderId="15" xfId="1" applyFont="1" applyFill="1" applyBorder="1" applyAlignment="1" applyProtection="1">
      <alignment horizontal="center" vertical="top"/>
    </xf>
  </cellXfs>
  <cellStyles count="5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120015</xdr:rowOff>
    </xdr:from>
    <xdr:to>
      <xdr:col>2</xdr:col>
      <xdr:colOff>83820</xdr:colOff>
      <xdr:row>6</xdr:row>
      <xdr:rowOff>142237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AB182D-C449-4033-A583-65A75D62F7C5}"/>
            </a:ext>
          </a:extLst>
        </xdr:cNvPr>
        <xdr:cNvSpPr txBox="1">
          <a:spLocks noChangeAspect="1"/>
        </xdr:cNvSpPr>
      </xdr:nvSpPr>
      <xdr:spPr>
        <a:xfrm>
          <a:off x="0" y="935355"/>
          <a:ext cx="1234440" cy="3194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</xdr:txBody>
    </xdr:sp>
    <xdr:clientData/>
  </xdr:twoCellAnchor>
  <xdr:twoCellAnchor editAs="absolute">
    <xdr:from>
      <xdr:col>5</xdr:col>
      <xdr:colOff>0</xdr:colOff>
      <xdr:row>0</xdr:row>
      <xdr:rowOff>51434</xdr:rowOff>
    </xdr:from>
    <xdr:to>
      <xdr:col>5</xdr:col>
      <xdr:colOff>1474793</xdr:colOff>
      <xdr:row>3</xdr:row>
      <xdr:rowOff>114324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C9F244-3D40-4096-945B-2DC3DD2EFB1C}"/>
            </a:ext>
          </a:extLst>
        </xdr:cNvPr>
        <xdr:cNvSpPr txBox="1">
          <a:spLocks noChangeAspect="1"/>
        </xdr:cNvSpPr>
      </xdr:nvSpPr>
      <xdr:spPr>
        <a:xfrm>
          <a:off x="6248400" y="59054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144780</xdr:rowOff>
    </xdr:from>
    <xdr:to>
      <xdr:col>1</xdr:col>
      <xdr:colOff>464820</xdr:colOff>
      <xdr:row>4</xdr:row>
      <xdr:rowOff>99060</xdr:rowOff>
    </xdr:to>
    <xdr:pic>
      <xdr:nvPicPr>
        <xdr:cNvPr id="3602" name="Picture 4" descr="DACS_Seal_BW_Solid.jpg">
          <a:extLst>
            <a:ext uri="{FF2B5EF4-FFF2-40B4-BE49-F238E27FC236}">
              <a16:creationId xmlns:a16="http://schemas.microsoft.com/office/drawing/2014/main" id="{71F445C1-1C4E-4810-A9A8-C2956CBE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478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4</xdr:row>
      <xdr:rowOff>95850</xdr:rowOff>
    </xdr:from>
    <xdr:to>
      <xdr:col>1</xdr:col>
      <xdr:colOff>792480</xdr:colOff>
      <xdr:row>6</xdr:row>
      <xdr:rowOff>167859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BFE37CD-2758-4D4D-BB4D-306E0FEBF1E8}"/>
            </a:ext>
          </a:extLst>
        </xdr:cNvPr>
        <xdr:cNvSpPr txBox="1">
          <a:spLocks noChangeAspect="1"/>
        </xdr:cNvSpPr>
      </xdr:nvSpPr>
      <xdr:spPr>
        <a:xfrm>
          <a:off x="9525" y="804510"/>
          <a:ext cx="1240155" cy="3387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45720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518160</xdr:colOff>
      <xdr:row>4</xdr:row>
      <xdr:rowOff>99060</xdr:rowOff>
    </xdr:to>
    <xdr:pic>
      <xdr:nvPicPr>
        <xdr:cNvPr id="2738" name="Picture 4" descr="DACS_Seal_BW_Solid.jpg">
          <a:extLst>
            <a:ext uri="{FF2B5EF4-FFF2-40B4-BE49-F238E27FC236}">
              <a16:creationId xmlns:a16="http://schemas.microsoft.com/office/drawing/2014/main" id="{EF693FCC-002B-47EB-BE57-6051E8A5A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643890</xdr:colOff>
      <xdr:row>0</xdr:row>
      <xdr:rowOff>57150</xdr:rowOff>
    </xdr:from>
    <xdr:to>
      <xdr:col>6</xdr:col>
      <xdr:colOff>766223</xdr:colOff>
      <xdr:row>3</xdr:row>
      <xdr:rowOff>150496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D41E92E-D86D-4281-BA6B-539151345CB8}"/>
            </a:ext>
          </a:extLst>
        </xdr:cNvPr>
        <xdr:cNvSpPr txBox="1">
          <a:spLocks noChangeAspect="1"/>
        </xdr:cNvSpPr>
      </xdr:nvSpPr>
      <xdr:spPr>
        <a:xfrm>
          <a:off x="6410325" y="57150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22861</xdr:colOff>
      <xdr:row>4</xdr:row>
      <xdr:rowOff>93883</xdr:rowOff>
    </xdr:from>
    <xdr:to>
      <xdr:col>2</xdr:col>
      <xdr:colOff>129540</xdr:colOff>
      <xdr:row>7</xdr:row>
      <xdr:rowOff>91440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FDB20D0-9512-4A66-BA48-8FB51A74BC08}"/>
            </a:ext>
          </a:extLst>
        </xdr:cNvPr>
        <xdr:cNvSpPr txBox="1"/>
      </xdr:nvSpPr>
      <xdr:spPr>
        <a:xfrm>
          <a:off x="22861" y="764443"/>
          <a:ext cx="1219199" cy="35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205740</xdr:colOff>
      <xdr:row>0</xdr:row>
      <xdr:rowOff>30480</xdr:rowOff>
    </xdr:from>
    <xdr:to>
      <xdr:col>1</xdr:col>
      <xdr:colOff>464820</xdr:colOff>
      <xdr:row>5</xdr:row>
      <xdr:rowOff>30480</xdr:rowOff>
    </xdr:to>
    <xdr:pic>
      <xdr:nvPicPr>
        <xdr:cNvPr id="4800" name="Picture 4" descr="DACS_Seal_BW_Solid.jpg">
          <a:extLst>
            <a:ext uri="{FF2B5EF4-FFF2-40B4-BE49-F238E27FC236}">
              <a16:creationId xmlns:a16="http://schemas.microsoft.com/office/drawing/2014/main" id="{E5F0C44F-9CE0-4595-891F-1A31DA2A1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048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784860</xdr:colOff>
      <xdr:row>0</xdr:row>
      <xdr:rowOff>47625</xdr:rowOff>
    </xdr:from>
    <xdr:to>
      <xdr:col>6</xdr:col>
      <xdr:colOff>1040543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076317F-1608-4D24-B654-A3212D8BE312}"/>
            </a:ext>
          </a:extLst>
        </xdr:cNvPr>
        <xdr:cNvSpPr txBox="1">
          <a:spLocks noChangeAspect="1"/>
        </xdr:cNvSpPr>
      </xdr:nvSpPr>
      <xdr:spPr>
        <a:xfrm>
          <a:off x="60579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28574</xdr:colOff>
      <xdr:row>4</xdr:row>
      <xdr:rowOff>81915</xdr:rowOff>
    </xdr:from>
    <xdr:to>
      <xdr:col>1</xdr:col>
      <xdr:colOff>822960</xdr:colOff>
      <xdr:row>7</xdr:row>
      <xdr:rowOff>20574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8F98E51-42A2-4B28-ADD5-436AF774B9C0}"/>
            </a:ext>
          </a:extLst>
        </xdr:cNvPr>
        <xdr:cNvSpPr txBox="1">
          <a:spLocks noChangeAspect="1"/>
        </xdr:cNvSpPr>
      </xdr:nvSpPr>
      <xdr:spPr>
        <a:xfrm>
          <a:off x="28574" y="790575"/>
          <a:ext cx="1251586" cy="3425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251460</xdr:colOff>
      <xdr:row>0</xdr:row>
      <xdr:rowOff>45720</xdr:rowOff>
    </xdr:from>
    <xdr:to>
      <xdr:col>1</xdr:col>
      <xdr:colOff>579120</xdr:colOff>
      <xdr:row>4</xdr:row>
      <xdr:rowOff>106680</xdr:rowOff>
    </xdr:to>
    <xdr:pic>
      <xdr:nvPicPr>
        <xdr:cNvPr id="14984" name="Picture 4" descr="DACS_Seal_BW_Solid.jpg">
          <a:extLst>
            <a:ext uri="{FF2B5EF4-FFF2-40B4-BE49-F238E27FC236}">
              <a16:creationId xmlns:a16="http://schemas.microsoft.com/office/drawing/2014/main" id="{0A05A248-4B50-4E0A-A94A-47BABE722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4572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F43C882-6DA9-4447-9333-45A18EA321C8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10205</xdr:colOff>
      <xdr:row>4</xdr:row>
      <xdr:rowOff>87353</xdr:rowOff>
    </xdr:from>
    <xdr:to>
      <xdr:col>2</xdr:col>
      <xdr:colOff>144780</xdr:colOff>
      <xdr:row>7</xdr:row>
      <xdr:rowOff>69253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627602C-82B0-447C-9B5B-991A5F6913C0}"/>
            </a:ext>
          </a:extLst>
        </xdr:cNvPr>
        <xdr:cNvSpPr txBox="1">
          <a:spLocks noChangeAspect="1"/>
        </xdr:cNvSpPr>
      </xdr:nvSpPr>
      <xdr:spPr>
        <a:xfrm>
          <a:off x="10205" y="765533"/>
          <a:ext cx="1247095" cy="340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  <a:endParaRPr lang="en-US" sz="8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  <a:endParaRPr lang="en-US" sz="8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endParaRPr lang="en-US" sz="1100"/>
        </a:p>
      </xdr:txBody>
    </xdr:sp>
    <xdr:clientData/>
  </xdr:twoCellAnchor>
  <xdr:twoCellAnchor editAs="oneCell">
    <xdr:from>
      <xdr:col>0</xdr:col>
      <xdr:colOff>236220</xdr:colOff>
      <xdr:row>0</xdr:row>
      <xdr:rowOff>15240</xdr:rowOff>
    </xdr:from>
    <xdr:to>
      <xdr:col>1</xdr:col>
      <xdr:colOff>495300</xdr:colOff>
      <xdr:row>5</xdr:row>
      <xdr:rowOff>7620</xdr:rowOff>
    </xdr:to>
    <xdr:pic>
      <xdr:nvPicPr>
        <xdr:cNvPr id="20107" name="Picture 4" descr="DACS_Seal_BW_Solid.jpg">
          <a:extLst>
            <a:ext uri="{FF2B5EF4-FFF2-40B4-BE49-F238E27FC236}">
              <a16:creationId xmlns:a16="http://schemas.microsoft.com/office/drawing/2014/main" id="{8B8482CA-76B3-4B7B-A772-BE2DBB16C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524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758190</xdr:colOff>
      <xdr:row>0</xdr:row>
      <xdr:rowOff>47625</xdr:rowOff>
    </xdr:from>
    <xdr:to>
      <xdr:col>6</xdr:col>
      <xdr:colOff>1029157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9595416-C82B-4E39-8D8C-1484390B13F0}"/>
            </a:ext>
          </a:extLst>
        </xdr:cNvPr>
        <xdr:cNvSpPr txBox="1">
          <a:spLocks noChangeAspect="1"/>
        </xdr:cNvSpPr>
      </xdr:nvSpPr>
      <xdr:spPr>
        <a:xfrm>
          <a:off x="6038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74295</xdr:rowOff>
    </xdr:from>
    <xdr:to>
      <xdr:col>1</xdr:col>
      <xdr:colOff>784860</xdr:colOff>
      <xdr:row>7</xdr:row>
      <xdr:rowOff>16526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1200F82-DCEE-46C8-A80B-C89F735E97A2}"/>
            </a:ext>
          </a:extLst>
        </xdr:cNvPr>
        <xdr:cNvSpPr txBox="1">
          <a:spLocks noChangeAspect="1"/>
        </xdr:cNvSpPr>
      </xdr:nvSpPr>
      <xdr:spPr>
        <a:xfrm>
          <a:off x="0" y="782955"/>
          <a:ext cx="1242060" cy="3460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220980</xdr:colOff>
      <xdr:row>0</xdr:row>
      <xdr:rowOff>45720</xdr:rowOff>
    </xdr:from>
    <xdr:to>
      <xdr:col>1</xdr:col>
      <xdr:colOff>548640</xdr:colOff>
      <xdr:row>4</xdr:row>
      <xdr:rowOff>106680</xdr:rowOff>
    </xdr:to>
    <xdr:pic>
      <xdr:nvPicPr>
        <xdr:cNvPr id="18052" name="Picture 4" descr="DACS_Seal_BW_Solid.jpg">
          <a:extLst>
            <a:ext uri="{FF2B5EF4-FFF2-40B4-BE49-F238E27FC236}">
              <a16:creationId xmlns:a16="http://schemas.microsoft.com/office/drawing/2014/main" id="{CC227D18-8793-4BC4-8E02-749E4A60C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4572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624840</xdr:colOff>
      <xdr:row>0</xdr:row>
      <xdr:rowOff>30480</xdr:rowOff>
    </xdr:from>
    <xdr:to>
      <xdr:col>6</xdr:col>
      <xdr:colOff>754795</xdr:colOff>
      <xdr:row>3</xdr:row>
      <xdr:rowOff>123826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37EA613-B0A1-4D2B-B0CF-AA66F1544194}"/>
            </a:ext>
          </a:extLst>
        </xdr:cNvPr>
        <xdr:cNvSpPr txBox="1">
          <a:spLocks noChangeAspect="1"/>
        </xdr:cNvSpPr>
      </xdr:nvSpPr>
      <xdr:spPr>
        <a:xfrm>
          <a:off x="6560820" y="30480"/>
          <a:ext cx="1478695" cy="60388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3138</xdr:rowOff>
    </xdr:from>
    <xdr:to>
      <xdr:col>2</xdr:col>
      <xdr:colOff>129540</xdr:colOff>
      <xdr:row>7</xdr:row>
      <xdr:rowOff>84395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A09C5C9-FA53-4847-AA83-94502360BF6D}"/>
            </a:ext>
          </a:extLst>
        </xdr:cNvPr>
        <xdr:cNvSpPr txBox="1"/>
      </xdr:nvSpPr>
      <xdr:spPr>
        <a:xfrm>
          <a:off x="0" y="780378"/>
          <a:ext cx="1242060" cy="3403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205740</xdr:colOff>
      <xdr:row>0</xdr:row>
      <xdr:rowOff>30480</xdr:rowOff>
    </xdr:from>
    <xdr:to>
      <xdr:col>1</xdr:col>
      <xdr:colOff>472440</xdr:colOff>
      <xdr:row>5</xdr:row>
      <xdr:rowOff>22860</xdr:rowOff>
    </xdr:to>
    <xdr:pic>
      <xdr:nvPicPr>
        <xdr:cNvPr id="22155" name="Picture 4" descr="DACS_Seal_BW_Solid.jpg">
          <a:extLst>
            <a:ext uri="{FF2B5EF4-FFF2-40B4-BE49-F238E27FC236}">
              <a16:creationId xmlns:a16="http://schemas.microsoft.com/office/drawing/2014/main" id="{A7E1C4DB-7FEC-4140-BDDD-94795D7C0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048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3ADF81B-FB0E-4D6F-AE6D-9FD64AF5F477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4</xdr:row>
      <xdr:rowOff>77559</xdr:rowOff>
    </xdr:from>
    <xdr:to>
      <xdr:col>1</xdr:col>
      <xdr:colOff>815340</xdr:colOff>
      <xdr:row>7</xdr:row>
      <xdr:rowOff>9414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13D6904-DE26-459C-9009-53A6591A0FF4}"/>
            </a:ext>
          </a:extLst>
        </xdr:cNvPr>
        <xdr:cNvSpPr txBox="1">
          <a:spLocks noChangeAspect="1"/>
        </xdr:cNvSpPr>
      </xdr:nvSpPr>
      <xdr:spPr>
        <a:xfrm>
          <a:off x="9525" y="786219"/>
          <a:ext cx="1263015" cy="3357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236220</xdr:colOff>
      <xdr:row>0</xdr:row>
      <xdr:rowOff>30480</xdr:rowOff>
    </xdr:from>
    <xdr:to>
      <xdr:col>1</xdr:col>
      <xdr:colOff>563880</xdr:colOff>
      <xdr:row>4</xdr:row>
      <xdr:rowOff>91440</xdr:rowOff>
    </xdr:to>
    <xdr:pic>
      <xdr:nvPicPr>
        <xdr:cNvPr id="24182" name="Picture 4" descr="DACS_Seal_BW_Solid.jpg">
          <a:extLst>
            <a:ext uri="{FF2B5EF4-FFF2-40B4-BE49-F238E27FC236}">
              <a16:creationId xmlns:a16="http://schemas.microsoft.com/office/drawing/2014/main" id="{FA15E19C-66AD-429B-A645-1A0F55829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3048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9961583-D006-43E0-BDEA-44815F6B6AF8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8572</xdr:colOff>
      <xdr:row>5</xdr:row>
      <xdr:rowOff>2443</xdr:rowOff>
    </xdr:from>
    <xdr:to>
      <xdr:col>2</xdr:col>
      <xdr:colOff>106680</xdr:colOff>
      <xdr:row>7</xdr:row>
      <xdr:rowOff>82315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7187A9F-2F72-4415-AA0A-1261F81E99A1}"/>
            </a:ext>
          </a:extLst>
        </xdr:cNvPr>
        <xdr:cNvSpPr txBox="1">
          <a:spLocks noChangeAspect="1"/>
        </xdr:cNvSpPr>
      </xdr:nvSpPr>
      <xdr:spPr>
        <a:xfrm>
          <a:off x="8572" y="779683"/>
          <a:ext cx="1210628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213360</xdr:colOff>
      <xdr:row>0</xdr:row>
      <xdr:rowOff>45720</xdr:rowOff>
    </xdr:from>
    <xdr:to>
      <xdr:col>1</xdr:col>
      <xdr:colOff>472440</xdr:colOff>
      <xdr:row>5</xdr:row>
      <xdr:rowOff>38100</xdr:rowOff>
    </xdr:to>
    <xdr:pic>
      <xdr:nvPicPr>
        <xdr:cNvPr id="26234" name="Picture 4" descr="DACS_Seal_BW_Solid.jpg">
          <a:extLst>
            <a:ext uri="{FF2B5EF4-FFF2-40B4-BE49-F238E27FC236}">
              <a16:creationId xmlns:a16="http://schemas.microsoft.com/office/drawing/2014/main" id="{31C66128-086D-47FB-9C34-050573EA0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4572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3E8120D-C08F-4566-8148-AD47C08BA0DB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9524</xdr:colOff>
      <xdr:row>4</xdr:row>
      <xdr:rowOff>104775</xdr:rowOff>
    </xdr:from>
    <xdr:to>
      <xdr:col>1</xdr:col>
      <xdr:colOff>769620</xdr:colOff>
      <xdr:row>7</xdr:row>
      <xdr:rowOff>46390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C54D1CF-39FB-42F9-B449-67943676CA02}"/>
            </a:ext>
          </a:extLst>
        </xdr:cNvPr>
        <xdr:cNvSpPr txBox="1">
          <a:spLocks noChangeAspect="1"/>
        </xdr:cNvSpPr>
      </xdr:nvSpPr>
      <xdr:spPr>
        <a:xfrm>
          <a:off x="9524" y="813435"/>
          <a:ext cx="1217296" cy="345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236220</xdr:colOff>
      <xdr:row>0</xdr:row>
      <xdr:rowOff>53340</xdr:rowOff>
    </xdr:from>
    <xdr:to>
      <xdr:col>1</xdr:col>
      <xdr:colOff>556260</xdr:colOff>
      <xdr:row>4</xdr:row>
      <xdr:rowOff>114300</xdr:rowOff>
    </xdr:to>
    <xdr:pic>
      <xdr:nvPicPr>
        <xdr:cNvPr id="28265" name="Picture 4" descr="DACS_Seal_BW_Solid.jpg">
          <a:extLst>
            <a:ext uri="{FF2B5EF4-FFF2-40B4-BE49-F238E27FC236}">
              <a16:creationId xmlns:a16="http://schemas.microsoft.com/office/drawing/2014/main" id="{4CDDF6E6-17A6-48C9-BBB9-FEEB16A6A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5334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384F443-64E1-486C-AA5E-13194308A45B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13062</xdr:colOff>
      <xdr:row>5</xdr:row>
      <xdr:rowOff>2443</xdr:rowOff>
    </xdr:from>
    <xdr:to>
      <xdr:col>2</xdr:col>
      <xdr:colOff>121919</xdr:colOff>
      <xdr:row>7</xdr:row>
      <xdr:rowOff>82315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B3E0431-23F5-4376-A4F5-5D917B8D2AD9}"/>
            </a:ext>
          </a:extLst>
        </xdr:cNvPr>
        <xdr:cNvSpPr txBox="1">
          <a:spLocks noChangeAspect="1"/>
        </xdr:cNvSpPr>
      </xdr:nvSpPr>
      <xdr:spPr>
        <a:xfrm>
          <a:off x="13062" y="779683"/>
          <a:ext cx="1221377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228600</xdr:colOff>
      <xdr:row>0</xdr:row>
      <xdr:rowOff>45720</xdr:rowOff>
    </xdr:from>
    <xdr:to>
      <xdr:col>1</xdr:col>
      <xdr:colOff>487680</xdr:colOff>
      <xdr:row>5</xdr:row>
      <xdr:rowOff>38100</xdr:rowOff>
    </xdr:to>
    <xdr:pic>
      <xdr:nvPicPr>
        <xdr:cNvPr id="30311" name="Picture 4" descr="DACS_Seal_BW_Solid.jpg">
          <a:extLst>
            <a:ext uri="{FF2B5EF4-FFF2-40B4-BE49-F238E27FC236}">
              <a16:creationId xmlns:a16="http://schemas.microsoft.com/office/drawing/2014/main" id="{62B1320A-12D8-456E-BAE2-64B488D20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572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805815</xdr:colOff>
      <xdr:row>0</xdr:row>
      <xdr:rowOff>47625</xdr:rowOff>
    </xdr:from>
    <xdr:to>
      <xdr:col>6</xdr:col>
      <xdr:colOff>1069100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305C495-C2EE-4139-9FC7-A322734E3244}"/>
            </a:ext>
          </a:extLst>
        </xdr:cNvPr>
        <xdr:cNvSpPr txBox="1">
          <a:spLocks noChangeAspect="1"/>
        </xdr:cNvSpPr>
      </xdr:nvSpPr>
      <xdr:spPr>
        <a:xfrm>
          <a:off x="608647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74295</xdr:rowOff>
    </xdr:from>
    <xdr:to>
      <xdr:col>1</xdr:col>
      <xdr:colOff>754380</xdr:colOff>
      <xdr:row>7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9FBD164-38CB-496B-807F-AE82C18CBB1F}"/>
            </a:ext>
          </a:extLst>
        </xdr:cNvPr>
        <xdr:cNvSpPr txBox="1">
          <a:spLocks noChangeAspect="1"/>
        </xdr:cNvSpPr>
      </xdr:nvSpPr>
      <xdr:spPr>
        <a:xfrm>
          <a:off x="0" y="782955"/>
          <a:ext cx="1211580" cy="329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236220</xdr:colOff>
      <xdr:row>0</xdr:row>
      <xdr:rowOff>45720</xdr:rowOff>
    </xdr:from>
    <xdr:to>
      <xdr:col>1</xdr:col>
      <xdr:colOff>563880</xdr:colOff>
      <xdr:row>4</xdr:row>
      <xdr:rowOff>106680</xdr:rowOff>
    </xdr:to>
    <xdr:pic>
      <xdr:nvPicPr>
        <xdr:cNvPr id="32345" name="Picture 4" descr="DACS_Seal_BW_Solid.jpg">
          <a:extLst>
            <a:ext uri="{FF2B5EF4-FFF2-40B4-BE49-F238E27FC236}">
              <a16:creationId xmlns:a16="http://schemas.microsoft.com/office/drawing/2014/main" id="{6C1B985C-16D3-4B92-A6C5-3804B9C6A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4572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D570BC1-A664-4DFE-9775-08B8947D6CD9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</xdr:colOff>
      <xdr:row>4</xdr:row>
      <xdr:rowOff>93883</xdr:rowOff>
    </xdr:from>
    <xdr:to>
      <xdr:col>2</xdr:col>
      <xdr:colOff>114300</xdr:colOff>
      <xdr:row>7</xdr:row>
      <xdr:rowOff>80167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C99ADC2-2BE8-418E-9530-8A2740082E57}"/>
            </a:ext>
          </a:extLst>
        </xdr:cNvPr>
        <xdr:cNvSpPr txBox="1">
          <a:spLocks noChangeAspect="1"/>
        </xdr:cNvSpPr>
      </xdr:nvSpPr>
      <xdr:spPr>
        <a:xfrm>
          <a:off x="7620" y="772063"/>
          <a:ext cx="1219200" cy="344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198120</xdr:colOff>
      <xdr:row>0</xdr:row>
      <xdr:rowOff>30480</xdr:rowOff>
    </xdr:from>
    <xdr:to>
      <xdr:col>1</xdr:col>
      <xdr:colOff>464820</xdr:colOff>
      <xdr:row>5</xdr:row>
      <xdr:rowOff>22860</xdr:rowOff>
    </xdr:to>
    <xdr:pic>
      <xdr:nvPicPr>
        <xdr:cNvPr id="34392" name="Picture 4" descr="DACS_Seal_BW_Solid.jpg">
          <a:extLst>
            <a:ext uri="{FF2B5EF4-FFF2-40B4-BE49-F238E27FC236}">
              <a16:creationId xmlns:a16="http://schemas.microsoft.com/office/drawing/2014/main" id="{60B02CE5-FCB3-498F-938E-E20B3D5DD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3048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6A456CE-CF2C-4333-B91A-B3910975F396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89534</xdr:rowOff>
    </xdr:from>
    <xdr:to>
      <xdr:col>1</xdr:col>
      <xdr:colOff>754380</xdr:colOff>
      <xdr:row>7</xdr:row>
      <xdr:rowOff>28193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2FD6D88-2756-4D40-8BB1-54CBBD091805}"/>
            </a:ext>
          </a:extLst>
        </xdr:cNvPr>
        <xdr:cNvSpPr txBox="1">
          <a:spLocks noChangeAspect="1"/>
        </xdr:cNvSpPr>
      </xdr:nvSpPr>
      <xdr:spPr>
        <a:xfrm>
          <a:off x="0" y="798194"/>
          <a:ext cx="1211580" cy="3425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pPr>
            <a:lnSpc>
              <a:spcPts val="1200"/>
            </a:lnSpc>
          </a:pPr>
          <a:endParaRPr lang="en-US" sz="1100"/>
        </a:p>
      </xdr:txBody>
    </xdr:sp>
    <xdr:clientData/>
  </xdr:twoCellAnchor>
  <xdr:twoCellAnchor editAs="oneCell">
    <xdr:from>
      <xdr:col>0</xdr:col>
      <xdr:colOff>175260</xdr:colOff>
      <xdr:row>0</xdr:row>
      <xdr:rowOff>45720</xdr:rowOff>
    </xdr:from>
    <xdr:to>
      <xdr:col>1</xdr:col>
      <xdr:colOff>502920</xdr:colOff>
      <xdr:row>4</xdr:row>
      <xdr:rowOff>106680</xdr:rowOff>
    </xdr:to>
    <xdr:pic>
      <xdr:nvPicPr>
        <xdr:cNvPr id="36438" name="Picture 4" descr="DACS_Seal_BW_Solid.jpg">
          <a:extLst>
            <a:ext uri="{FF2B5EF4-FFF2-40B4-BE49-F238E27FC236}">
              <a16:creationId xmlns:a16="http://schemas.microsoft.com/office/drawing/2014/main" id="{2B104A7A-F77E-474E-BEC1-3115ED871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4572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643890</xdr:colOff>
      <xdr:row>0</xdr:row>
      <xdr:rowOff>47625</xdr:rowOff>
    </xdr:from>
    <xdr:to>
      <xdr:col>6</xdr:col>
      <xdr:colOff>766223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D5BD157-F8EC-44E8-9B39-4703D79E8E68}"/>
            </a:ext>
          </a:extLst>
        </xdr:cNvPr>
        <xdr:cNvSpPr txBox="1">
          <a:spLocks noChangeAspect="1"/>
        </xdr:cNvSpPr>
      </xdr:nvSpPr>
      <xdr:spPr>
        <a:xfrm>
          <a:off x="64103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86263</xdr:rowOff>
    </xdr:from>
    <xdr:to>
      <xdr:col>2</xdr:col>
      <xdr:colOff>121920</xdr:colOff>
      <xdr:row>7</xdr:row>
      <xdr:rowOff>67075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CC51AB2-06DD-4CE3-B5F4-2E5556172589}"/>
            </a:ext>
          </a:extLst>
        </xdr:cNvPr>
        <xdr:cNvSpPr txBox="1">
          <a:spLocks noChangeAspect="1"/>
        </xdr:cNvSpPr>
      </xdr:nvSpPr>
      <xdr:spPr>
        <a:xfrm>
          <a:off x="0" y="764443"/>
          <a:ext cx="123444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198120</xdr:colOff>
      <xdr:row>0</xdr:row>
      <xdr:rowOff>22860</xdr:rowOff>
    </xdr:from>
    <xdr:to>
      <xdr:col>1</xdr:col>
      <xdr:colOff>464820</xdr:colOff>
      <xdr:row>5</xdr:row>
      <xdr:rowOff>7620</xdr:rowOff>
    </xdr:to>
    <xdr:pic>
      <xdr:nvPicPr>
        <xdr:cNvPr id="39509" name="Picture 4" descr="DACS_Seal_BW_Solid.jpg">
          <a:extLst>
            <a:ext uri="{FF2B5EF4-FFF2-40B4-BE49-F238E27FC236}">
              <a16:creationId xmlns:a16="http://schemas.microsoft.com/office/drawing/2014/main" id="{225D5DE1-473C-49E4-AD41-43637960C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22860"/>
          <a:ext cx="78486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6F779F-BB23-4E2E-8ADC-16D232DC239F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81915</xdr:rowOff>
    </xdr:from>
    <xdr:to>
      <xdr:col>1</xdr:col>
      <xdr:colOff>754380</xdr:colOff>
      <xdr:row>7</xdr:row>
      <xdr:rowOff>3810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98C2F7A-8890-47AE-9812-D7D2089938BC}"/>
            </a:ext>
          </a:extLst>
        </xdr:cNvPr>
        <xdr:cNvSpPr txBox="1">
          <a:spLocks noChangeAspect="1"/>
        </xdr:cNvSpPr>
      </xdr:nvSpPr>
      <xdr:spPr>
        <a:xfrm>
          <a:off x="0" y="790575"/>
          <a:ext cx="1211580" cy="3257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205740</xdr:colOff>
      <xdr:row>0</xdr:row>
      <xdr:rowOff>45720</xdr:rowOff>
    </xdr:from>
    <xdr:to>
      <xdr:col>1</xdr:col>
      <xdr:colOff>533400</xdr:colOff>
      <xdr:row>4</xdr:row>
      <xdr:rowOff>106680</xdr:rowOff>
    </xdr:to>
    <xdr:pic>
      <xdr:nvPicPr>
        <xdr:cNvPr id="40531" name="Picture 4" descr="DACS_Seal_BW_Solid.jpg">
          <a:extLst>
            <a:ext uri="{FF2B5EF4-FFF2-40B4-BE49-F238E27FC236}">
              <a16:creationId xmlns:a16="http://schemas.microsoft.com/office/drawing/2014/main" id="{ED5E6AF7-25C1-4440-B0C2-960D40644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4572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1BB0BD4-E6ED-44F9-9E4E-3D3A881D6363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10063</xdr:rowOff>
    </xdr:from>
    <xdr:to>
      <xdr:col>2</xdr:col>
      <xdr:colOff>152400</xdr:colOff>
      <xdr:row>7</xdr:row>
      <xdr:rowOff>89935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CFD692E-389F-449B-8757-FA85B3D47C9C}"/>
            </a:ext>
          </a:extLst>
        </xdr:cNvPr>
        <xdr:cNvSpPr txBox="1"/>
      </xdr:nvSpPr>
      <xdr:spPr>
        <a:xfrm>
          <a:off x="0" y="787303"/>
          <a:ext cx="126492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213360</xdr:colOff>
      <xdr:row>0</xdr:row>
      <xdr:rowOff>45720</xdr:rowOff>
    </xdr:from>
    <xdr:to>
      <xdr:col>1</xdr:col>
      <xdr:colOff>472440</xdr:colOff>
      <xdr:row>5</xdr:row>
      <xdr:rowOff>38100</xdr:rowOff>
    </xdr:to>
    <xdr:pic>
      <xdr:nvPicPr>
        <xdr:cNvPr id="42578" name="Picture 4" descr="DACS_Seal_BW_Solid.jpg">
          <a:extLst>
            <a:ext uri="{FF2B5EF4-FFF2-40B4-BE49-F238E27FC236}">
              <a16:creationId xmlns:a16="http://schemas.microsoft.com/office/drawing/2014/main" id="{77E2FE6A-EAFB-4F9B-AC43-8C1C8ECF5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4572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48B226A-EBA7-4C54-98BA-B861DBB155A4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74295</xdr:rowOff>
    </xdr:from>
    <xdr:to>
      <xdr:col>1</xdr:col>
      <xdr:colOff>769620</xdr:colOff>
      <xdr:row>7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D918AD7-E3DA-4B7E-B92A-050215371767}"/>
            </a:ext>
          </a:extLst>
        </xdr:cNvPr>
        <xdr:cNvSpPr txBox="1">
          <a:spLocks noChangeAspect="1"/>
        </xdr:cNvSpPr>
      </xdr:nvSpPr>
      <xdr:spPr>
        <a:xfrm>
          <a:off x="0" y="782955"/>
          <a:ext cx="1226820" cy="329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220980</xdr:colOff>
      <xdr:row>0</xdr:row>
      <xdr:rowOff>38100</xdr:rowOff>
    </xdr:from>
    <xdr:to>
      <xdr:col>1</xdr:col>
      <xdr:colOff>548640</xdr:colOff>
      <xdr:row>4</xdr:row>
      <xdr:rowOff>99060</xdr:rowOff>
    </xdr:to>
    <xdr:pic>
      <xdr:nvPicPr>
        <xdr:cNvPr id="44621" name="Picture 4" descr="DACS_Seal_BW_Solid.jpg">
          <a:extLst>
            <a:ext uri="{FF2B5EF4-FFF2-40B4-BE49-F238E27FC236}">
              <a16:creationId xmlns:a16="http://schemas.microsoft.com/office/drawing/2014/main" id="{F1709378-5BDC-4645-B94C-361C99685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3810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1E360CD-F3A3-42B5-8DC0-C713E44BF1D9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86263</xdr:rowOff>
    </xdr:from>
    <xdr:to>
      <xdr:col>2</xdr:col>
      <xdr:colOff>137160</xdr:colOff>
      <xdr:row>7</xdr:row>
      <xdr:rowOff>67075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8E71ADD-BEE4-4592-90C9-1631EBD84266}"/>
            </a:ext>
          </a:extLst>
        </xdr:cNvPr>
        <xdr:cNvSpPr txBox="1">
          <a:spLocks noChangeAspect="1"/>
        </xdr:cNvSpPr>
      </xdr:nvSpPr>
      <xdr:spPr>
        <a:xfrm>
          <a:off x="0" y="764443"/>
          <a:ext cx="124968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205740</xdr:colOff>
      <xdr:row>0</xdr:row>
      <xdr:rowOff>30480</xdr:rowOff>
    </xdr:from>
    <xdr:to>
      <xdr:col>1</xdr:col>
      <xdr:colOff>464820</xdr:colOff>
      <xdr:row>5</xdr:row>
      <xdr:rowOff>22860</xdr:rowOff>
    </xdr:to>
    <xdr:pic>
      <xdr:nvPicPr>
        <xdr:cNvPr id="46668" name="Picture 4" descr="DACS_Seal_BW_Solid.jpg">
          <a:extLst>
            <a:ext uri="{FF2B5EF4-FFF2-40B4-BE49-F238E27FC236}">
              <a16:creationId xmlns:a16="http://schemas.microsoft.com/office/drawing/2014/main" id="{69C735AB-5368-4482-BF10-1A9E83FD8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048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E5070C6-370E-4A4B-8178-1237EE3CC989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81915</xdr:rowOff>
    </xdr:from>
    <xdr:to>
      <xdr:col>1</xdr:col>
      <xdr:colOff>762000</xdr:colOff>
      <xdr:row>7</xdr:row>
      <xdr:rowOff>3810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3EC1593-F594-4208-A630-5F4DD8E937DB}"/>
            </a:ext>
          </a:extLst>
        </xdr:cNvPr>
        <xdr:cNvSpPr txBox="1">
          <a:spLocks noChangeAspect="1"/>
        </xdr:cNvSpPr>
      </xdr:nvSpPr>
      <xdr:spPr>
        <a:xfrm>
          <a:off x="0" y="790575"/>
          <a:ext cx="1219200" cy="3257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213360</xdr:colOff>
      <xdr:row>0</xdr:row>
      <xdr:rowOff>38100</xdr:rowOff>
    </xdr:from>
    <xdr:to>
      <xdr:col>1</xdr:col>
      <xdr:colOff>541020</xdr:colOff>
      <xdr:row>4</xdr:row>
      <xdr:rowOff>99060</xdr:rowOff>
    </xdr:to>
    <xdr:pic>
      <xdr:nvPicPr>
        <xdr:cNvPr id="48711" name="Picture 4" descr="DACS_Seal_BW_Solid.jpg">
          <a:extLst>
            <a:ext uri="{FF2B5EF4-FFF2-40B4-BE49-F238E27FC236}">
              <a16:creationId xmlns:a16="http://schemas.microsoft.com/office/drawing/2014/main" id="{D6A69C46-B05B-4CB1-8ACD-7A02AA44B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38100"/>
          <a:ext cx="78486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643890</xdr:colOff>
      <xdr:row>0</xdr:row>
      <xdr:rowOff>47625</xdr:rowOff>
    </xdr:from>
    <xdr:to>
      <xdr:col>6</xdr:col>
      <xdr:colOff>766223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FFAE02C-5078-4E4E-A75C-3B7152AC2CF2}"/>
            </a:ext>
          </a:extLst>
        </xdr:cNvPr>
        <xdr:cNvSpPr txBox="1">
          <a:spLocks noChangeAspect="1"/>
        </xdr:cNvSpPr>
      </xdr:nvSpPr>
      <xdr:spPr>
        <a:xfrm>
          <a:off x="64103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2443</xdr:rowOff>
    </xdr:from>
    <xdr:to>
      <xdr:col>2</xdr:col>
      <xdr:colOff>114300</xdr:colOff>
      <xdr:row>7</xdr:row>
      <xdr:rowOff>82315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C24CEAC-3148-4477-81ED-7892C31B98DF}"/>
            </a:ext>
          </a:extLst>
        </xdr:cNvPr>
        <xdr:cNvSpPr txBox="1"/>
      </xdr:nvSpPr>
      <xdr:spPr>
        <a:xfrm>
          <a:off x="0" y="779683"/>
          <a:ext cx="122682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198120</xdr:colOff>
      <xdr:row>0</xdr:row>
      <xdr:rowOff>30480</xdr:rowOff>
    </xdr:from>
    <xdr:to>
      <xdr:col>1</xdr:col>
      <xdr:colOff>457200</xdr:colOff>
      <xdr:row>5</xdr:row>
      <xdr:rowOff>22860</xdr:rowOff>
    </xdr:to>
    <xdr:pic>
      <xdr:nvPicPr>
        <xdr:cNvPr id="51782" name="Picture 4" descr="DACS_Seal_BW_Solid.jpg">
          <a:extLst>
            <a:ext uri="{FF2B5EF4-FFF2-40B4-BE49-F238E27FC236}">
              <a16:creationId xmlns:a16="http://schemas.microsoft.com/office/drawing/2014/main" id="{F0896C1C-6DBD-46C7-A1DF-968ABA3D7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3048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832485</xdr:colOff>
      <xdr:row>0</xdr:row>
      <xdr:rowOff>47625</xdr:rowOff>
    </xdr:from>
    <xdr:to>
      <xdr:col>6</xdr:col>
      <xdr:colOff>1095770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58E9D5F-BC05-4579-BCE3-65F5A03944FF}"/>
            </a:ext>
          </a:extLst>
        </xdr:cNvPr>
        <xdr:cNvSpPr txBox="1">
          <a:spLocks noChangeAspect="1"/>
        </xdr:cNvSpPr>
      </xdr:nvSpPr>
      <xdr:spPr>
        <a:xfrm>
          <a:off x="61055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89535</xdr:rowOff>
    </xdr:from>
    <xdr:to>
      <xdr:col>1</xdr:col>
      <xdr:colOff>762000</xdr:colOff>
      <xdr:row>7</xdr:row>
      <xdr:rowOff>11430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183C471-A99A-4316-8594-C684DDD226D0}"/>
            </a:ext>
          </a:extLst>
        </xdr:cNvPr>
        <xdr:cNvSpPr txBox="1"/>
      </xdr:nvSpPr>
      <xdr:spPr>
        <a:xfrm>
          <a:off x="0" y="798195"/>
          <a:ext cx="1219200" cy="3257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182880</xdr:colOff>
      <xdr:row>0</xdr:row>
      <xdr:rowOff>53340</xdr:rowOff>
    </xdr:from>
    <xdr:to>
      <xdr:col>1</xdr:col>
      <xdr:colOff>510540</xdr:colOff>
      <xdr:row>4</xdr:row>
      <xdr:rowOff>106680</xdr:rowOff>
    </xdr:to>
    <xdr:pic>
      <xdr:nvPicPr>
        <xdr:cNvPr id="52804" name="Picture 4" descr="DACS_Seal_BW_Solid.jpg">
          <a:extLst>
            <a:ext uri="{FF2B5EF4-FFF2-40B4-BE49-F238E27FC236}">
              <a16:creationId xmlns:a16="http://schemas.microsoft.com/office/drawing/2014/main" id="{54B8918F-05C3-4610-838B-BD1A623EE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53340"/>
          <a:ext cx="78486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653415</xdr:colOff>
      <xdr:row>0</xdr:row>
      <xdr:rowOff>47625</xdr:rowOff>
    </xdr:from>
    <xdr:to>
      <xdr:col>6</xdr:col>
      <xdr:colOff>783370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2EC834B-E310-4443-B96A-3901850EB4C2}"/>
            </a:ext>
          </a:extLst>
        </xdr:cNvPr>
        <xdr:cNvSpPr txBox="1">
          <a:spLocks noChangeAspect="1"/>
        </xdr:cNvSpPr>
      </xdr:nvSpPr>
      <xdr:spPr>
        <a:xfrm>
          <a:off x="641985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</xdr:colOff>
      <xdr:row>4</xdr:row>
      <xdr:rowOff>93883</xdr:rowOff>
    </xdr:from>
    <xdr:to>
      <xdr:col>2</xdr:col>
      <xdr:colOff>114300</xdr:colOff>
      <xdr:row>7</xdr:row>
      <xdr:rowOff>74695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702741C-797E-4FF6-90CB-C5062EBE4558}"/>
            </a:ext>
          </a:extLst>
        </xdr:cNvPr>
        <xdr:cNvSpPr txBox="1">
          <a:spLocks noChangeAspect="1"/>
        </xdr:cNvSpPr>
      </xdr:nvSpPr>
      <xdr:spPr>
        <a:xfrm>
          <a:off x="7620" y="772063"/>
          <a:ext cx="1219200" cy="338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205740</xdr:colOff>
      <xdr:row>0</xdr:row>
      <xdr:rowOff>22860</xdr:rowOff>
    </xdr:from>
    <xdr:to>
      <xdr:col>1</xdr:col>
      <xdr:colOff>464820</xdr:colOff>
      <xdr:row>5</xdr:row>
      <xdr:rowOff>15240</xdr:rowOff>
    </xdr:to>
    <xdr:pic>
      <xdr:nvPicPr>
        <xdr:cNvPr id="55875" name="Picture 4" descr="DACS_Seal_BW_Solid.jpg">
          <a:extLst>
            <a:ext uri="{FF2B5EF4-FFF2-40B4-BE49-F238E27FC236}">
              <a16:creationId xmlns:a16="http://schemas.microsoft.com/office/drawing/2014/main" id="{51C5A1E5-166E-47FC-8BC0-2A6FBAF3B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2286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6CB93DF-30AB-49CF-8A09-4141B7829A19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4</xdr:row>
      <xdr:rowOff>63409</xdr:rowOff>
    </xdr:from>
    <xdr:to>
      <xdr:col>1</xdr:col>
      <xdr:colOff>777240</xdr:colOff>
      <xdr:row>6</xdr:row>
      <xdr:rowOff>131335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CC93988-A282-4B09-846B-0C524F7EEB57}"/>
            </a:ext>
          </a:extLst>
        </xdr:cNvPr>
        <xdr:cNvSpPr txBox="1">
          <a:spLocks noChangeAspect="1"/>
        </xdr:cNvSpPr>
      </xdr:nvSpPr>
      <xdr:spPr>
        <a:xfrm>
          <a:off x="9525" y="772069"/>
          <a:ext cx="1224915" cy="3346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205740</xdr:colOff>
      <xdr:row>0</xdr:row>
      <xdr:rowOff>45720</xdr:rowOff>
    </xdr:from>
    <xdr:to>
      <xdr:col>1</xdr:col>
      <xdr:colOff>533400</xdr:colOff>
      <xdr:row>4</xdr:row>
      <xdr:rowOff>99060</xdr:rowOff>
    </xdr:to>
    <xdr:pic>
      <xdr:nvPicPr>
        <xdr:cNvPr id="56897" name="Picture 4" descr="DACS_Seal_BW_Solid.jpg">
          <a:extLst>
            <a:ext uri="{FF2B5EF4-FFF2-40B4-BE49-F238E27FC236}">
              <a16:creationId xmlns:a16="http://schemas.microsoft.com/office/drawing/2014/main" id="{3621B44F-8FDF-4DEF-BC33-FB2815110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45720"/>
          <a:ext cx="78486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643890</xdr:colOff>
      <xdr:row>0</xdr:row>
      <xdr:rowOff>47625</xdr:rowOff>
    </xdr:from>
    <xdr:to>
      <xdr:col>6</xdr:col>
      <xdr:colOff>766223</xdr:colOff>
      <xdr:row>3</xdr:row>
      <xdr:rowOff>140971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F04D81E-F09A-4F38-A2E4-0EDA0DA5559D}"/>
            </a:ext>
          </a:extLst>
        </xdr:cNvPr>
        <xdr:cNvSpPr txBox="1">
          <a:spLocks noChangeAspect="1"/>
        </xdr:cNvSpPr>
      </xdr:nvSpPr>
      <xdr:spPr>
        <a:xfrm>
          <a:off x="6410325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34834</xdr:colOff>
      <xdr:row>4</xdr:row>
      <xdr:rowOff>82997</xdr:rowOff>
    </xdr:from>
    <xdr:to>
      <xdr:col>2</xdr:col>
      <xdr:colOff>160019</xdr:colOff>
      <xdr:row>7</xdr:row>
      <xdr:rowOff>54707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2DBACBF-A5EA-4921-B6EE-CB1DECD32815}"/>
            </a:ext>
          </a:extLst>
        </xdr:cNvPr>
        <xdr:cNvSpPr txBox="1">
          <a:spLocks noChangeAspect="1"/>
        </xdr:cNvSpPr>
      </xdr:nvSpPr>
      <xdr:spPr>
        <a:xfrm>
          <a:off x="34834" y="761177"/>
          <a:ext cx="1237705" cy="329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tIns="45720" rIns="45720" bIns="18288" rtlCol="0" anchor="t"/>
        <a:lstStyle/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NICOLE "NIKKI" FRIED</a:t>
          </a:r>
        </a:p>
        <a:p>
          <a:pPr algn="ctr"/>
          <a:r>
            <a:rPr lang="en-US" sz="8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COMMISSIONER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213360</xdr:colOff>
      <xdr:row>0</xdr:row>
      <xdr:rowOff>30480</xdr:rowOff>
    </xdr:from>
    <xdr:to>
      <xdr:col>1</xdr:col>
      <xdr:colOff>472440</xdr:colOff>
      <xdr:row>5</xdr:row>
      <xdr:rowOff>22860</xdr:rowOff>
    </xdr:to>
    <xdr:pic>
      <xdr:nvPicPr>
        <xdr:cNvPr id="59976" name="Picture 4" descr="DACS_Seal_BW_Solid.jpg">
          <a:extLst>
            <a:ext uri="{FF2B5EF4-FFF2-40B4-BE49-F238E27FC236}">
              <a16:creationId xmlns:a16="http://schemas.microsoft.com/office/drawing/2014/main" id="{17DDE43C-14E2-4862-BBF5-A207C02BF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30480"/>
          <a:ext cx="7772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822960</xdr:colOff>
      <xdr:row>0</xdr:row>
      <xdr:rowOff>47625</xdr:rowOff>
    </xdr:from>
    <xdr:to>
      <xdr:col>6</xdr:col>
      <xdr:colOff>1078643</xdr:colOff>
      <xdr:row>3</xdr:row>
      <xdr:rowOff>162021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5E60D0D-7B13-48A7-8DF2-9D5473A755BD}"/>
            </a:ext>
          </a:extLst>
        </xdr:cNvPr>
        <xdr:cNvSpPr txBox="1">
          <a:spLocks noChangeAspect="1"/>
        </xdr:cNvSpPr>
      </xdr:nvSpPr>
      <xdr:spPr>
        <a:xfrm>
          <a:off x="6096000" y="47625"/>
          <a:ext cx="1436783" cy="59817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45720" rIns="45720" rtlCol="0" anchor="t"/>
        <a:lstStyle/>
        <a:p>
          <a:r>
            <a:rPr lang="en-US" sz="800" b="1">
              <a:latin typeface="Arial" pitchFamily="34" charset="0"/>
              <a:cs typeface="Arial" pitchFamily="34" charset="0"/>
            </a:rPr>
            <a:t>Submit to: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Mosquito Control Program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3125 Conner Blvd, Suite E</a:t>
          </a:r>
        </a:p>
        <a:p>
          <a:r>
            <a:rPr lang="en-US" sz="800">
              <a:latin typeface="Arial" pitchFamily="34" charset="0"/>
              <a:cs typeface="Arial" pitchFamily="34" charset="0"/>
            </a:rPr>
            <a:t>Tallahassee, FL 32399-1650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tx1"/>
          </a:solidFill>
        </a:ln>
      </a:spPr>
      <a:bodyPr vertOverflow="clip" wrap="square" lIns="45720" rIns="45720" rtlCol="0" anchor="t"/>
      <a:lstStyle>
        <a:defPPr>
          <a:defRPr sz="800" b="1">
            <a:latin typeface="Arial" pitchFamily="34" charset="0"/>
            <a:cs typeface="Arial" pitchFamily="34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2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25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6"/>
  <sheetViews>
    <sheetView tabSelected="1" workbookViewId="0">
      <selection activeCell="A9" sqref="A9"/>
    </sheetView>
  </sheetViews>
  <sheetFormatPr defaultRowHeight="12.5" x14ac:dyDescent="0.25"/>
  <cols>
    <col min="1" max="1" width="10.08984375" bestFit="1" customWidth="1"/>
  </cols>
  <sheetData>
    <row r="2" spans="1:6" ht="13" x14ac:dyDescent="0.3">
      <c r="A2" s="168" t="s">
        <v>149</v>
      </c>
    </row>
    <row r="4" spans="1:6" ht="13.25" x14ac:dyDescent="0.25">
      <c r="A4" s="164" t="s">
        <v>150</v>
      </c>
    </row>
    <row r="6" spans="1:6" ht="13.25" x14ac:dyDescent="0.25">
      <c r="A6" s="164" t="s">
        <v>151</v>
      </c>
    </row>
    <row r="7" spans="1:6" ht="13.25" x14ac:dyDescent="0.25">
      <c r="B7" s="164" t="s">
        <v>146</v>
      </c>
    </row>
    <row r="8" spans="1:6" ht="13.25" x14ac:dyDescent="0.25">
      <c r="B8" s="164" t="s">
        <v>147</v>
      </c>
    </row>
    <row r="10" spans="1:6" ht="13.25" x14ac:dyDescent="0.25">
      <c r="B10" s="164" t="s">
        <v>148</v>
      </c>
    </row>
    <row r="11" spans="1:6" ht="13.25" x14ac:dyDescent="0.25">
      <c r="B11" s="164" t="s">
        <v>145</v>
      </c>
    </row>
    <row r="12" spans="1:6" ht="13.25" x14ac:dyDescent="0.25">
      <c r="C12" s="164" t="s">
        <v>141</v>
      </c>
    </row>
    <row r="14" spans="1:6" ht="13.25" x14ac:dyDescent="0.25">
      <c r="A14" s="164" t="s">
        <v>142</v>
      </c>
    </row>
    <row r="15" spans="1:6" ht="13.25" x14ac:dyDescent="0.25">
      <c r="B15" s="164" t="s">
        <v>143</v>
      </c>
      <c r="F15" s="164" t="s">
        <v>144</v>
      </c>
    </row>
    <row r="17" spans="1:2" ht="13.25" x14ac:dyDescent="0.25">
      <c r="A17" s="164" t="s">
        <v>152</v>
      </c>
    </row>
    <row r="18" spans="1:2" ht="13.25" x14ac:dyDescent="0.25">
      <c r="B18" s="164" t="s">
        <v>153</v>
      </c>
    </row>
    <row r="19" spans="1:2" ht="13.25" x14ac:dyDescent="0.25">
      <c r="B19" s="164" t="s">
        <v>174</v>
      </c>
    </row>
    <row r="22" spans="1:2" ht="13.25" x14ac:dyDescent="0.25">
      <c r="A22" s="164" t="s">
        <v>154</v>
      </c>
    </row>
    <row r="23" spans="1:2" ht="13.25" x14ac:dyDescent="0.25">
      <c r="A23" s="165">
        <v>41508</v>
      </c>
      <c r="B23" s="164" t="s">
        <v>155</v>
      </c>
    </row>
    <row r="24" spans="1:2" ht="13.25" x14ac:dyDescent="0.25">
      <c r="A24" s="165">
        <v>42003</v>
      </c>
      <c r="B24" t="s">
        <v>156</v>
      </c>
    </row>
    <row r="25" spans="1:2" ht="13.25" x14ac:dyDescent="0.25">
      <c r="A25" s="165">
        <v>42038</v>
      </c>
      <c r="B25" t="s">
        <v>157</v>
      </c>
    </row>
    <row r="26" spans="1:2" ht="13.25" x14ac:dyDescent="0.25">
      <c r="A26" s="165">
        <v>43675</v>
      </c>
      <c r="B26" s="164" t="s">
        <v>173</v>
      </c>
    </row>
  </sheetData>
  <sheetProtection algorithmName="SHA-512" hashValue="5OIUCORWVFpkjkk5+LUmjtbN1hz36bm0ue+oI8yGq/tz1Nhyye6uYWFZQq1MupfBsSw7JNs2IcbCu9axQzN+dQ==" saltValue="mYwZ9pIQYGtPUvq5LPkDRA==" spinCount="100000" sheet="1" selectLockedCells="1"/>
  <pageMargins left="0.7" right="0.7" top="0.75" bottom="0.75" header="0.3" footer="0.3"/>
  <pageSetup scale="76" orientation="portrait" horizontalDpi="4294967294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7"/>
    <outlinePr summaryRight="0"/>
    <pageSetUpPr fitToPage="1"/>
  </sheetPr>
  <dimension ref="A1:H74"/>
  <sheetViews>
    <sheetView zoomScaleNormal="100" workbookViewId="0">
      <selection activeCell="E9" sqref="E9:F9"/>
    </sheetView>
  </sheetViews>
  <sheetFormatPr defaultColWidth="9.08984375" defaultRowHeight="12.5" x14ac:dyDescent="0.25"/>
  <cols>
    <col min="1" max="1" width="7.453125" style="4" customWidth="1"/>
    <col min="2" max="2" width="9.36328125" style="4" customWidth="1"/>
    <col min="3" max="3" width="33" style="4" customWidth="1"/>
    <col min="4" max="6" width="22" style="4" customWidth="1"/>
    <col min="7" max="16384" width="9.08984375" style="4"/>
  </cols>
  <sheetData>
    <row r="1" spans="1:6" ht="12.75" customHeight="1" x14ac:dyDescent="0.25">
      <c r="A1" s="179"/>
      <c r="B1" s="179"/>
      <c r="C1" s="1"/>
      <c r="D1" s="1"/>
      <c r="E1" s="1"/>
      <c r="F1" s="179"/>
    </row>
    <row r="2" spans="1:6" ht="15.5" x14ac:dyDescent="0.35">
      <c r="A2" s="179"/>
      <c r="B2" s="179"/>
      <c r="C2" s="180" t="s">
        <v>58</v>
      </c>
      <c r="D2" s="180"/>
      <c r="E2" s="180"/>
      <c r="F2" s="179"/>
    </row>
    <row r="3" spans="1:6" ht="15.5" x14ac:dyDescent="0.35">
      <c r="A3" s="179"/>
      <c r="B3" s="179"/>
      <c r="C3" s="180" t="s">
        <v>56</v>
      </c>
      <c r="D3" s="180"/>
      <c r="E3" s="180"/>
      <c r="F3" s="179"/>
    </row>
    <row r="4" spans="1:6" ht="21.65" customHeight="1" x14ac:dyDescent="0.35">
      <c r="A4" s="179"/>
      <c r="B4" s="179"/>
      <c r="C4" s="188" t="s">
        <v>175</v>
      </c>
      <c r="D4" s="188"/>
      <c r="E4" s="188"/>
      <c r="F4" s="179"/>
    </row>
    <row r="5" spans="1:6" x14ac:dyDescent="0.25">
      <c r="A5" s="179"/>
      <c r="B5" s="179"/>
      <c r="C5" s="7" t="s">
        <v>59</v>
      </c>
      <c r="D5" s="7"/>
      <c r="E5" s="3"/>
      <c r="F5" s="179"/>
    </row>
    <row r="6" spans="1:6" ht="10.5" customHeight="1" x14ac:dyDescent="0.25">
      <c r="A6" s="179"/>
      <c r="B6" s="179"/>
      <c r="C6" s="189" t="s">
        <v>171</v>
      </c>
      <c r="D6" s="189"/>
      <c r="E6" s="189"/>
      <c r="F6" s="179"/>
    </row>
    <row r="7" spans="1:6" x14ac:dyDescent="0.25">
      <c r="A7" s="179"/>
      <c r="B7" s="179"/>
      <c r="C7" s="170" t="s">
        <v>172</v>
      </c>
      <c r="D7" s="171"/>
      <c r="E7" s="171"/>
      <c r="F7" s="179"/>
    </row>
    <row r="8" spans="1:6" ht="7.25" customHeight="1" x14ac:dyDescent="0.25">
      <c r="A8" s="179"/>
      <c r="B8" s="179"/>
      <c r="C8" s="175"/>
      <c r="D8" s="175"/>
      <c r="E8" s="46"/>
      <c r="F8" s="179"/>
    </row>
    <row r="9" spans="1:6" s="45" customFormat="1" ht="15" customHeight="1" x14ac:dyDescent="0.25">
      <c r="A9" s="177" t="s">
        <v>82</v>
      </c>
      <c r="B9" s="177"/>
      <c r="C9" s="83"/>
      <c r="D9" s="10" t="s">
        <v>81</v>
      </c>
      <c r="E9" s="176" t="s">
        <v>170</v>
      </c>
      <c r="F9" s="176"/>
    </row>
    <row r="10" spans="1:6" s="45" customFormat="1" ht="14" customHeight="1" thickBot="1" x14ac:dyDescent="0.3">
      <c r="A10" s="172" t="s">
        <v>80</v>
      </c>
      <c r="B10" s="172"/>
      <c r="C10" s="172"/>
      <c r="D10" s="172"/>
      <c r="E10" s="172"/>
      <c r="F10" s="172"/>
    </row>
    <row r="11" spans="1:6" s="42" customFormat="1" ht="19.25" customHeight="1" thickTop="1" x14ac:dyDescent="0.25">
      <c r="A11" s="44" t="s">
        <v>78</v>
      </c>
      <c r="B11" s="178" t="s">
        <v>0</v>
      </c>
      <c r="C11" s="178"/>
      <c r="D11" s="59" t="s">
        <v>77</v>
      </c>
      <c r="E11" s="59" t="s">
        <v>76</v>
      </c>
      <c r="F11" s="43" t="s">
        <v>75</v>
      </c>
    </row>
    <row r="12" spans="1:6" s="37" customFormat="1" ht="12.9" customHeight="1" x14ac:dyDescent="0.25">
      <c r="A12" s="39">
        <v>311</v>
      </c>
      <c r="B12" s="173" t="s">
        <v>24</v>
      </c>
      <c r="C12" s="173"/>
      <c r="D12" s="124">
        <f>SUM(E12:F12)</f>
        <v>0</v>
      </c>
      <c r="E12" s="114">
        <v>0</v>
      </c>
      <c r="F12" s="116">
        <v>0</v>
      </c>
    </row>
    <row r="13" spans="1:6" s="37" customFormat="1" ht="12.9" customHeight="1" x14ac:dyDescent="0.25">
      <c r="A13" s="39">
        <v>334.1</v>
      </c>
      <c r="B13" s="173" t="s">
        <v>22</v>
      </c>
      <c r="C13" s="173"/>
      <c r="D13" s="124">
        <f t="shared" ref="D13:D20" si="0">SUM(E13:F13)</f>
        <v>0</v>
      </c>
      <c r="E13" s="117">
        <v>0</v>
      </c>
      <c r="F13" s="115">
        <v>0</v>
      </c>
    </row>
    <row r="14" spans="1:6" s="37" customFormat="1" ht="12.9" customHeight="1" x14ac:dyDescent="0.25">
      <c r="A14" s="39">
        <v>362</v>
      </c>
      <c r="B14" s="173" t="s">
        <v>25</v>
      </c>
      <c r="C14" s="173"/>
      <c r="D14" s="124">
        <f t="shared" si="0"/>
        <v>0</v>
      </c>
      <c r="E14" s="114">
        <v>0</v>
      </c>
      <c r="F14" s="115">
        <v>0</v>
      </c>
    </row>
    <row r="15" spans="1:6" s="37" customFormat="1" ht="12.9" customHeight="1" x14ac:dyDescent="0.25">
      <c r="A15" s="39">
        <v>337</v>
      </c>
      <c r="B15" s="173" t="s">
        <v>26</v>
      </c>
      <c r="C15" s="173"/>
      <c r="D15" s="124">
        <f t="shared" si="0"/>
        <v>0</v>
      </c>
      <c r="E15" s="114">
        <v>0</v>
      </c>
      <c r="F15" s="115">
        <v>0</v>
      </c>
    </row>
    <row r="16" spans="1:6" s="37" customFormat="1" ht="12.9" customHeight="1" x14ac:dyDescent="0.25">
      <c r="A16" s="39">
        <v>361</v>
      </c>
      <c r="B16" s="173" t="s">
        <v>1</v>
      </c>
      <c r="C16" s="173"/>
      <c r="D16" s="124">
        <f t="shared" si="0"/>
        <v>0</v>
      </c>
      <c r="E16" s="114">
        <v>0</v>
      </c>
      <c r="F16" s="115">
        <v>0</v>
      </c>
    </row>
    <row r="17" spans="1:7" s="37" customFormat="1" ht="12.9" customHeight="1" x14ac:dyDescent="0.25">
      <c r="A17" s="39">
        <v>364</v>
      </c>
      <c r="B17" s="173" t="s">
        <v>27</v>
      </c>
      <c r="C17" s="173"/>
      <c r="D17" s="124">
        <f>SUM(E17:F17)</f>
        <v>0</v>
      </c>
      <c r="E17" s="114">
        <v>0</v>
      </c>
      <c r="F17" s="115">
        <v>0</v>
      </c>
    </row>
    <row r="18" spans="1:7" s="37" customFormat="1" ht="12.9" customHeight="1" x14ac:dyDescent="0.25">
      <c r="A18" s="39">
        <v>369</v>
      </c>
      <c r="B18" s="173" t="s">
        <v>132</v>
      </c>
      <c r="C18" s="173"/>
      <c r="D18" s="124">
        <f t="shared" si="0"/>
        <v>0</v>
      </c>
      <c r="E18" s="114">
        <v>0</v>
      </c>
      <c r="F18" s="115">
        <v>0</v>
      </c>
    </row>
    <row r="19" spans="1:7" s="37" customFormat="1" ht="12.9" customHeight="1" x14ac:dyDescent="0.25">
      <c r="A19" s="39">
        <v>380</v>
      </c>
      <c r="B19" s="173" t="s">
        <v>3</v>
      </c>
      <c r="C19" s="173"/>
      <c r="D19" s="124">
        <f t="shared" si="0"/>
        <v>0</v>
      </c>
      <c r="E19" s="114">
        <v>0</v>
      </c>
      <c r="F19" s="115">
        <v>0</v>
      </c>
    </row>
    <row r="20" spans="1:7" s="37" customFormat="1" ht="12.9" customHeight="1" x14ac:dyDescent="0.25">
      <c r="A20" s="39">
        <v>389</v>
      </c>
      <c r="B20" s="173" t="s">
        <v>23</v>
      </c>
      <c r="C20" s="173"/>
      <c r="D20" s="124">
        <f t="shared" si="0"/>
        <v>0</v>
      </c>
      <c r="E20" s="114">
        <v>0</v>
      </c>
      <c r="F20" s="115">
        <v>0</v>
      </c>
    </row>
    <row r="21" spans="1:7" s="37" customFormat="1" ht="12.9" customHeight="1" x14ac:dyDescent="0.25">
      <c r="A21" s="182" t="s">
        <v>4</v>
      </c>
      <c r="B21" s="183"/>
      <c r="C21" s="183"/>
      <c r="D21" s="124">
        <f>SUM(D12:D20)</f>
        <v>0</v>
      </c>
      <c r="E21" s="118">
        <f>SUM(E12:E20)</f>
        <v>0</v>
      </c>
      <c r="F21" s="119">
        <f>SUM(F12:F20)</f>
        <v>0</v>
      </c>
    </row>
    <row r="22" spans="1:7" s="37" customFormat="1" ht="12.9" customHeight="1" x14ac:dyDescent="0.25">
      <c r="A22" s="182" t="s">
        <v>38</v>
      </c>
      <c r="B22" s="183"/>
      <c r="C22" s="183"/>
      <c r="D22" s="124">
        <f>SUM(E22:F22)</f>
        <v>0</v>
      </c>
      <c r="E22" s="120">
        <v>0</v>
      </c>
      <c r="F22" s="121">
        <v>0</v>
      </c>
      <c r="G22" s="38"/>
    </row>
    <row r="23" spans="1:7" s="37" customFormat="1" ht="12.9" customHeight="1" thickBot="1" x14ac:dyDescent="0.3">
      <c r="A23" s="193" t="s">
        <v>39</v>
      </c>
      <c r="B23" s="194"/>
      <c r="C23" s="194"/>
      <c r="D23" s="135">
        <f>SUM(D21:D22)</f>
        <v>0</v>
      </c>
      <c r="E23" s="122">
        <f>SUM(E21:E22)</f>
        <v>0</v>
      </c>
      <c r="F23" s="123">
        <f>SUM(F21:F22)</f>
        <v>0</v>
      </c>
    </row>
    <row r="24" spans="1:7" s="42" customFormat="1" ht="12.65" customHeight="1" thickTop="1" thickBot="1" x14ac:dyDescent="0.3">
      <c r="A24" s="197" t="s">
        <v>79</v>
      </c>
      <c r="B24" s="197"/>
      <c r="C24" s="197"/>
      <c r="D24" s="197"/>
      <c r="E24" s="197"/>
      <c r="F24" s="197"/>
    </row>
    <row r="25" spans="1:7" s="37" customFormat="1" ht="19.25" customHeight="1" thickTop="1" x14ac:dyDescent="0.25">
      <c r="A25" s="41" t="s">
        <v>78</v>
      </c>
      <c r="B25" s="196" t="s">
        <v>40</v>
      </c>
      <c r="C25" s="196"/>
      <c r="D25" s="87" t="s">
        <v>77</v>
      </c>
      <c r="E25" s="87" t="s">
        <v>76</v>
      </c>
      <c r="F25" s="156" t="s">
        <v>75</v>
      </c>
    </row>
    <row r="26" spans="1:7" s="37" customFormat="1" ht="12.9" customHeight="1" x14ac:dyDescent="0.25">
      <c r="A26" s="39">
        <v>10</v>
      </c>
      <c r="B26" s="173" t="s">
        <v>5</v>
      </c>
      <c r="C26" s="173"/>
      <c r="D26" s="133">
        <f>SUM(E26:F26)</f>
        <v>0</v>
      </c>
      <c r="E26" s="129">
        <v>0</v>
      </c>
      <c r="F26" s="157">
        <v>0</v>
      </c>
    </row>
    <row r="27" spans="1:7" s="37" customFormat="1" ht="12.9" customHeight="1" x14ac:dyDescent="0.25">
      <c r="A27" s="39">
        <v>20</v>
      </c>
      <c r="B27" s="173" t="s">
        <v>123</v>
      </c>
      <c r="C27" s="173"/>
      <c r="D27" s="133">
        <f t="shared" ref="D27:D53" si="1">SUM(E27:F27)</f>
        <v>0</v>
      </c>
      <c r="E27" s="130">
        <v>0</v>
      </c>
      <c r="F27" s="157">
        <v>0</v>
      </c>
    </row>
    <row r="28" spans="1:7" s="37" customFormat="1" ht="12.9" customHeight="1" x14ac:dyDescent="0.25">
      <c r="A28" s="39">
        <v>30</v>
      </c>
      <c r="B28" s="173" t="s">
        <v>6</v>
      </c>
      <c r="C28" s="173"/>
      <c r="D28" s="133">
        <f t="shared" si="1"/>
        <v>0</v>
      </c>
      <c r="E28" s="130">
        <v>0</v>
      </c>
      <c r="F28" s="157">
        <v>0</v>
      </c>
    </row>
    <row r="29" spans="1:7" s="37" customFormat="1" ht="12.9" customHeight="1" x14ac:dyDescent="0.25">
      <c r="A29" s="39">
        <v>40</v>
      </c>
      <c r="B29" s="173" t="s">
        <v>7</v>
      </c>
      <c r="C29" s="173"/>
      <c r="D29" s="133">
        <f t="shared" si="1"/>
        <v>0</v>
      </c>
      <c r="E29" s="130">
        <v>0</v>
      </c>
      <c r="F29" s="157">
        <v>0</v>
      </c>
    </row>
    <row r="30" spans="1:7" s="37" customFormat="1" ht="12.9" customHeight="1" x14ac:dyDescent="0.25">
      <c r="A30" s="39">
        <v>41</v>
      </c>
      <c r="B30" s="173" t="s">
        <v>8</v>
      </c>
      <c r="C30" s="173"/>
      <c r="D30" s="133">
        <f t="shared" si="1"/>
        <v>0</v>
      </c>
      <c r="E30" s="130">
        <v>0</v>
      </c>
      <c r="F30" s="157">
        <v>0</v>
      </c>
    </row>
    <row r="31" spans="1:7" s="37" customFormat="1" ht="12.9" customHeight="1" x14ac:dyDescent="0.25">
      <c r="A31" s="39">
        <v>42</v>
      </c>
      <c r="B31" s="173" t="s">
        <v>9</v>
      </c>
      <c r="C31" s="173"/>
      <c r="D31" s="133">
        <f t="shared" si="1"/>
        <v>0</v>
      </c>
      <c r="E31" s="130">
        <v>0</v>
      </c>
      <c r="F31" s="157">
        <v>0</v>
      </c>
    </row>
    <row r="32" spans="1:7" s="37" customFormat="1" ht="12.9" customHeight="1" x14ac:dyDescent="0.25">
      <c r="A32" s="39">
        <v>43</v>
      </c>
      <c r="B32" s="173" t="s">
        <v>10</v>
      </c>
      <c r="C32" s="173"/>
      <c r="D32" s="133">
        <f t="shared" si="1"/>
        <v>0</v>
      </c>
      <c r="E32" s="130">
        <v>0</v>
      </c>
      <c r="F32" s="157">
        <v>0</v>
      </c>
    </row>
    <row r="33" spans="1:8" s="37" customFormat="1" ht="12.9" customHeight="1" x14ac:dyDescent="0.25">
      <c r="A33" s="39">
        <v>44</v>
      </c>
      <c r="B33" s="173" t="s">
        <v>11</v>
      </c>
      <c r="C33" s="173"/>
      <c r="D33" s="133">
        <f t="shared" si="1"/>
        <v>0</v>
      </c>
      <c r="E33" s="130">
        <v>0</v>
      </c>
      <c r="F33" s="157">
        <v>0</v>
      </c>
    </row>
    <row r="34" spans="1:8" s="37" customFormat="1" ht="12.9" customHeight="1" x14ac:dyDescent="0.25">
      <c r="A34" s="39">
        <v>45</v>
      </c>
      <c r="B34" s="173" t="s">
        <v>2</v>
      </c>
      <c r="C34" s="173"/>
      <c r="D34" s="133">
        <f t="shared" si="1"/>
        <v>0</v>
      </c>
      <c r="E34" s="130">
        <v>0</v>
      </c>
      <c r="F34" s="157">
        <v>0</v>
      </c>
      <c r="H34" s="40"/>
    </row>
    <row r="35" spans="1:8" s="37" customFormat="1" ht="12.9" customHeight="1" x14ac:dyDescent="0.25">
      <c r="A35" s="39">
        <v>46</v>
      </c>
      <c r="B35" s="173" t="s">
        <v>131</v>
      </c>
      <c r="C35" s="173"/>
      <c r="D35" s="133">
        <f t="shared" si="1"/>
        <v>0</v>
      </c>
      <c r="E35" s="130">
        <v>0</v>
      </c>
      <c r="F35" s="157">
        <v>0</v>
      </c>
    </row>
    <row r="36" spans="1:8" s="37" customFormat="1" ht="12.9" customHeight="1" x14ac:dyDescent="0.25">
      <c r="A36" s="39">
        <v>47</v>
      </c>
      <c r="B36" s="173" t="s">
        <v>29</v>
      </c>
      <c r="C36" s="173"/>
      <c r="D36" s="133">
        <f t="shared" si="1"/>
        <v>0</v>
      </c>
      <c r="E36" s="130">
        <v>0</v>
      </c>
      <c r="F36" s="157">
        <v>0</v>
      </c>
    </row>
    <row r="37" spans="1:8" s="37" customFormat="1" ht="12.9" customHeight="1" x14ac:dyDescent="0.25">
      <c r="A37" s="39">
        <v>48</v>
      </c>
      <c r="B37" s="173" t="s">
        <v>30</v>
      </c>
      <c r="C37" s="173"/>
      <c r="D37" s="133">
        <f t="shared" si="1"/>
        <v>0</v>
      </c>
      <c r="E37" s="130">
        <v>0</v>
      </c>
      <c r="F37" s="157">
        <v>0</v>
      </c>
    </row>
    <row r="38" spans="1:8" s="37" customFormat="1" ht="12.9" customHeight="1" x14ac:dyDescent="0.25">
      <c r="A38" s="39">
        <v>49</v>
      </c>
      <c r="B38" s="173" t="s">
        <v>13</v>
      </c>
      <c r="C38" s="173"/>
      <c r="D38" s="133">
        <f t="shared" si="1"/>
        <v>0</v>
      </c>
      <c r="E38" s="130">
        <v>0</v>
      </c>
      <c r="F38" s="157">
        <v>0</v>
      </c>
    </row>
    <row r="39" spans="1:8" s="37" customFormat="1" ht="12.9" customHeight="1" x14ac:dyDescent="0.25">
      <c r="A39" s="39">
        <v>51</v>
      </c>
      <c r="B39" s="173" t="s">
        <v>14</v>
      </c>
      <c r="C39" s="173"/>
      <c r="D39" s="133">
        <f t="shared" si="1"/>
        <v>0</v>
      </c>
      <c r="E39" s="130">
        <v>0</v>
      </c>
      <c r="F39" s="157">
        <v>0</v>
      </c>
    </row>
    <row r="40" spans="1:8" s="37" customFormat="1" ht="12.9" customHeight="1" x14ac:dyDescent="0.25">
      <c r="A40" s="39">
        <v>52.1</v>
      </c>
      <c r="B40" s="173" t="s">
        <v>15</v>
      </c>
      <c r="C40" s="173"/>
      <c r="D40" s="133">
        <f t="shared" si="1"/>
        <v>0</v>
      </c>
      <c r="E40" s="130">
        <v>0</v>
      </c>
      <c r="F40" s="157">
        <v>0</v>
      </c>
    </row>
    <row r="41" spans="1:8" s="37" customFormat="1" ht="12.9" customHeight="1" x14ac:dyDescent="0.25">
      <c r="A41" s="39">
        <v>52.2</v>
      </c>
      <c r="B41" s="173" t="s">
        <v>16</v>
      </c>
      <c r="C41" s="173"/>
      <c r="D41" s="133">
        <f t="shared" si="1"/>
        <v>0</v>
      </c>
      <c r="E41" s="130">
        <v>0</v>
      </c>
      <c r="F41" s="157">
        <v>0</v>
      </c>
    </row>
    <row r="42" spans="1:8" s="37" customFormat="1" ht="12.9" customHeight="1" x14ac:dyDescent="0.25">
      <c r="A42" s="39">
        <v>52.3</v>
      </c>
      <c r="B42" s="173" t="s">
        <v>17</v>
      </c>
      <c r="C42" s="173"/>
      <c r="D42" s="133">
        <f t="shared" si="1"/>
        <v>0</v>
      </c>
      <c r="E42" s="130">
        <v>0</v>
      </c>
      <c r="F42" s="157">
        <v>0</v>
      </c>
    </row>
    <row r="43" spans="1:8" s="37" customFormat="1" ht="12.9" customHeight="1" x14ac:dyDescent="0.25">
      <c r="A43" s="39">
        <v>52.4</v>
      </c>
      <c r="B43" s="173" t="s">
        <v>18</v>
      </c>
      <c r="C43" s="173"/>
      <c r="D43" s="133">
        <f t="shared" si="1"/>
        <v>0</v>
      </c>
      <c r="E43" s="130">
        <v>0</v>
      </c>
      <c r="F43" s="157">
        <v>0</v>
      </c>
    </row>
    <row r="44" spans="1:8" s="37" customFormat="1" ht="12.9" customHeight="1" x14ac:dyDescent="0.25">
      <c r="A44" s="39">
        <v>52.5</v>
      </c>
      <c r="B44" s="173" t="s">
        <v>19</v>
      </c>
      <c r="C44" s="173"/>
      <c r="D44" s="133">
        <f t="shared" si="1"/>
        <v>0</v>
      </c>
      <c r="E44" s="130">
        <v>0</v>
      </c>
      <c r="F44" s="157">
        <v>0</v>
      </c>
    </row>
    <row r="45" spans="1:8" s="37" customFormat="1" ht="12.9" customHeight="1" x14ac:dyDescent="0.25">
      <c r="A45" s="39">
        <v>54</v>
      </c>
      <c r="B45" s="173" t="s">
        <v>20</v>
      </c>
      <c r="C45" s="173"/>
      <c r="D45" s="133">
        <f t="shared" si="1"/>
        <v>0</v>
      </c>
      <c r="E45" s="130">
        <v>0</v>
      </c>
      <c r="F45" s="157">
        <v>0</v>
      </c>
    </row>
    <row r="46" spans="1:8" s="37" customFormat="1" ht="12.9" customHeight="1" x14ac:dyDescent="0.25">
      <c r="A46" s="39">
        <v>55</v>
      </c>
      <c r="B46" s="173" t="s">
        <v>74</v>
      </c>
      <c r="C46" s="173"/>
      <c r="D46" s="133">
        <f t="shared" si="1"/>
        <v>0</v>
      </c>
      <c r="E46" s="130">
        <v>0</v>
      </c>
      <c r="F46" s="157">
        <v>0</v>
      </c>
    </row>
    <row r="47" spans="1:8" s="37" customFormat="1" ht="12.9" customHeight="1" x14ac:dyDescent="0.25">
      <c r="A47" s="39">
        <v>60</v>
      </c>
      <c r="B47" s="173" t="s">
        <v>21</v>
      </c>
      <c r="C47" s="173"/>
      <c r="D47" s="133">
        <f t="shared" si="1"/>
        <v>0</v>
      </c>
      <c r="E47" s="130">
        <v>0</v>
      </c>
      <c r="F47" s="157">
        <v>0</v>
      </c>
    </row>
    <row r="48" spans="1:8" s="37" customFormat="1" ht="12.9" customHeight="1" x14ac:dyDescent="0.25">
      <c r="A48" s="39">
        <v>71</v>
      </c>
      <c r="B48" s="173" t="s">
        <v>31</v>
      </c>
      <c r="C48" s="173"/>
      <c r="D48" s="133">
        <f t="shared" si="1"/>
        <v>0</v>
      </c>
      <c r="E48" s="130">
        <v>0</v>
      </c>
      <c r="F48" s="157">
        <v>0</v>
      </c>
    </row>
    <row r="49" spans="1:7" s="37" customFormat="1" ht="12.9" customHeight="1" x14ac:dyDescent="0.25">
      <c r="A49" s="39">
        <v>72</v>
      </c>
      <c r="B49" s="173" t="s">
        <v>32</v>
      </c>
      <c r="C49" s="173"/>
      <c r="D49" s="133">
        <f t="shared" si="1"/>
        <v>0</v>
      </c>
      <c r="E49" s="130">
        <v>0</v>
      </c>
      <c r="F49" s="157">
        <v>0</v>
      </c>
    </row>
    <row r="50" spans="1:7" s="37" customFormat="1" ht="12.9" customHeight="1" x14ac:dyDescent="0.25">
      <c r="A50" s="39">
        <v>81</v>
      </c>
      <c r="B50" s="173" t="s">
        <v>54</v>
      </c>
      <c r="C50" s="173"/>
      <c r="D50" s="133">
        <f t="shared" si="1"/>
        <v>0</v>
      </c>
      <c r="E50" s="130">
        <v>0</v>
      </c>
      <c r="F50" s="157">
        <v>0</v>
      </c>
    </row>
    <row r="51" spans="1:7" s="37" customFormat="1" ht="12.9" customHeight="1" x14ac:dyDescent="0.25">
      <c r="A51" s="39">
        <v>83</v>
      </c>
      <c r="B51" s="173" t="s">
        <v>55</v>
      </c>
      <c r="C51" s="173"/>
      <c r="D51" s="133">
        <f t="shared" si="1"/>
        <v>0</v>
      </c>
      <c r="E51" s="130">
        <v>0</v>
      </c>
      <c r="F51" s="157">
        <v>0</v>
      </c>
    </row>
    <row r="52" spans="1:7" s="37" customFormat="1" ht="12.9" customHeight="1" x14ac:dyDescent="0.25">
      <c r="A52" s="39">
        <v>89</v>
      </c>
      <c r="B52" s="173" t="s">
        <v>33</v>
      </c>
      <c r="C52" s="173"/>
      <c r="D52" s="133">
        <f t="shared" si="1"/>
        <v>0</v>
      </c>
      <c r="E52" s="130">
        <v>0</v>
      </c>
      <c r="F52" s="157">
        <v>0</v>
      </c>
    </row>
    <row r="53" spans="1:7" s="37" customFormat="1" ht="12.9" customHeight="1" x14ac:dyDescent="0.25">
      <c r="A53" s="39">
        <v>99</v>
      </c>
      <c r="B53" s="173" t="s">
        <v>34</v>
      </c>
      <c r="C53" s="173"/>
      <c r="D53" s="133">
        <f t="shared" si="1"/>
        <v>0</v>
      </c>
      <c r="E53" s="130">
        <v>0</v>
      </c>
      <c r="F53" s="157">
        <v>0</v>
      </c>
    </row>
    <row r="54" spans="1:7" s="37" customFormat="1" ht="12.9" customHeight="1" x14ac:dyDescent="0.25">
      <c r="A54" s="182" t="s">
        <v>41</v>
      </c>
      <c r="B54" s="183"/>
      <c r="C54" s="183"/>
      <c r="D54" s="133">
        <f>SUM(D26:D53)</f>
        <v>0</v>
      </c>
      <c r="E54" s="124">
        <f>SUM(E26:E53)</f>
        <v>0</v>
      </c>
      <c r="F54" s="125">
        <f>SUM(F26:F53)</f>
        <v>0</v>
      </c>
    </row>
    <row r="55" spans="1:7" s="37" customFormat="1" ht="12.9" customHeight="1" x14ac:dyDescent="0.25">
      <c r="A55" s="39">
        <v>1E-3</v>
      </c>
      <c r="B55" s="181" t="s">
        <v>73</v>
      </c>
      <c r="C55" s="181"/>
      <c r="D55" s="133">
        <f>SUM(E55:F55)</f>
        <v>0</v>
      </c>
      <c r="E55" s="126">
        <v>0</v>
      </c>
      <c r="F55" s="125">
        <v>0</v>
      </c>
      <c r="G55" s="38"/>
    </row>
    <row r="56" spans="1:7" s="37" customFormat="1" ht="12.9" customHeight="1" x14ac:dyDescent="0.25">
      <c r="A56" s="39">
        <v>2E-3</v>
      </c>
      <c r="B56" s="181" t="s">
        <v>72</v>
      </c>
      <c r="C56" s="181"/>
      <c r="D56" s="133">
        <f>SUM(E56:F56)</f>
        <v>0</v>
      </c>
      <c r="E56" s="126">
        <v>0</v>
      </c>
      <c r="F56" s="125">
        <v>0</v>
      </c>
      <c r="G56" s="38"/>
    </row>
    <row r="57" spans="1:7" s="37" customFormat="1" ht="12.9" customHeight="1" x14ac:dyDescent="0.25">
      <c r="A57" s="39">
        <v>3.0000000000000001E-3</v>
      </c>
      <c r="B57" s="195" t="s">
        <v>71</v>
      </c>
      <c r="C57" s="195"/>
      <c r="D57" s="133">
        <f>SUM(E57:F57)</f>
        <v>0</v>
      </c>
      <c r="E57" s="126">
        <v>0</v>
      </c>
      <c r="F57" s="125">
        <v>0</v>
      </c>
      <c r="G57" s="38"/>
    </row>
    <row r="58" spans="1:7" s="37" customFormat="1" ht="12.9" customHeight="1" x14ac:dyDescent="0.25">
      <c r="A58" s="39">
        <v>4.0000000000000001E-3</v>
      </c>
      <c r="B58" s="181" t="s">
        <v>70</v>
      </c>
      <c r="C58" s="181"/>
      <c r="D58" s="133">
        <f>SUM(E58:F58)</f>
        <v>0</v>
      </c>
      <c r="E58" s="126">
        <v>0</v>
      </c>
      <c r="F58" s="125">
        <v>0</v>
      </c>
      <c r="G58" s="38"/>
    </row>
    <row r="59" spans="1:7" s="37" customFormat="1" ht="12.9" customHeight="1" x14ac:dyDescent="0.25">
      <c r="A59" s="182" t="s">
        <v>69</v>
      </c>
      <c r="B59" s="183"/>
      <c r="C59" s="183"/>
      <c r="D59" s="133">
        <f>SUM(D55:D58)</f>
        <v>0</v>
      </c>
      <c r="E59" s="124">
        <f>SUM(E55:E58)</f>
        <v>0</v>
      </c>
      <c r="F59" s="125">
        <f>SUM(F55:F58)</f>
        <v>0</v>
      </c>
    </row>
    <row r="60" spans="1:7" s="37" customFormat="1" ht="12.9" customHeight="1" x14ac:dyDescent="0.25">
      <c r="A60" s="184" t="s">
        <v>68</v>
      </c>
      <c r="B60" s="185"/>
      <c r="C60" s="186"/>
      <c r="D60" s="134">
        <f>SUM(D59,D54)</f>
        <v>0</v>
      </c>
      <c r="E60" s="127">
        <f>SUM(E59,E54)</f>
        <v>0</v>
      </c>
      <c r="F60" s="128">
        <f>SUM(F59,F54)</f>
        <v>0</v>
      </c>
    </row>
    <row r="61" spans="1:7" s="37" customFormat="1" ht="12.9" customHeight="1" thickBot="1" x14ac:dyDescent="0.3">
      <c r="A61" s="193" t="s">
        <v>122</v>
      </c>
      <c r="B61" s="194"/>
      <c r="C61" s="194"/>
      <c r="D61" s="131">
        <f>D23-D60</f>
        <v>0</v>
      </c>
      <c r="E61" s="131">
        <f>E23-E60</f>
        <v>0</v>
      </c>
      <c r="F61" s="132">
        <f>F23-F60</f>
        <v>0</v>
      </c>
    </row>
    <row r="62" spans="1:7" ht="18" customHeight="1" thickTop="1" x14ac:dyDescent="0.25">
      <c r="A62" s="203" t="s">
        <v>67</v>
      </c>
      <c r="B62" s="203"/>
      <c r="C62" s="203"/>
      <c r="D62" s="203"/>
      <c r="E62" s="203"/>
      <c r="F62" s="203"/>
    </row>
    <row r="63" spans="1:7" ht="15" customHeight="1" x14ac:dyDescent="0.25">
      <c r="A63" s="187" t="s">
        <v>66</v>
      </c>
      <c r="B63" s="187"/>
      <c r="C63" s="187"/>
      <c r="D63" s="187"/>
      <c r="E63" s="187"/>
      <c r="F63" s="36"/>
    </row>
    <row r="64" spans="1:7" ht="11.4" customHeight="1" x14ac:dyDescent="0.25">
      <c r="A64" s="205" t="s">
        <v>136</v>
      </c>
      <c r="B64" s="205"/>
      <c r="C64" s="205"/>
      <c r="D64" s="113"/>
      <c r="E64" s="35"/>
      <c r="F64" s="34"/>
    </row>
    <row r="65" spans="1:7" ht="14" customHeight="1" x14ac:dyDescent="0.25">
      <c r="A65" s="174" t="s">
        <v>158</v>
      </c>
      <c r="B65" s="174"/>
      <c r="C65" s="174"/>
      <c r="D65" s="174"/>
      <c r="E65" s="174"/>
      <c r="F65" s="174"/>
    </row>
    <row r="66" spans="1:7" ht="13.25" customHeight="1" x14ac:dyDescent="0.25">
      <c r="A66" s="204" t="s">
        <v>65</v>
      </c>
      <c r="B66" s="204"/>
      <c r="C66" s="204"/>
      <c r="D66" s="204"/>
      <c r="E66" s="204"/>
      <c r="F66" s="33"/>
    </row>
    <row r="67" spans="1:7" s="1" customFormat="1" ht="11" customHeight="1" x14ac:dyDescent="0.25">
      <c r="A67" s="205" t="s">
        <v>159</v>
      </c>
      <c r="B67" s="205"/>
      <c r="C67" s="205"/>
      <c r="D67" s="20"/>
      <c r="E67" s="20"/>
      <c r="F67" s="20"/>
    </row>
    <row r="68" spans="1:7" s="1" customFormat="1" x14ac:dyDescent="0.25">
      <c r="A68" s="199" t="s">
        <v>160</v>
      </c>
      <c r="B68" s="199"/>
      <c r="C68" s="199"/>
      <c r="D68" s="199"/>
      <c r="E68" s="199"/>
      <c r="F68" s="199"/>
    </row>
    <row r="69" spans="1:7" x14ac:dyDescent="0.25">
      <c r="B69" s="202"/>
      <c r="C69" s="202"/>
      <c r="D69" s="202"/>
      <c r="E69" s="32"/>
      <c r="F69" s="32"/>
    </row>
    <row r="70" spans="1:7" x14ac:dyDescent="0.25">
      <c r="B70" s="31"/>
      <c r="C70" s="24"/>
      <c r="D70" s="200"/>
      <c r="E70" s="201"/>
      <c r="F70" s="201"/>
      <c r="G70" s="5"/>
    </row>
    <row r="71" spans="1:7" ht="21" customHeight="1" x14ac:dyDescent="0.25">
      <c r="B71" s="198"/>
      <c r="C71" s="198"/>
      <c r="D71" s="30"/>
      <c r="E71" s="30"/>
      <c r="F71" s="30"/>
      <c r="G71" s="5"/>
    </row>
    <row r="72" spans="1:7" x14ac:dyDescent="0.25">
      <c r="B72" s="29"/>
      <c r="C72" s="28"/>
      <c r="D72" s="28"/>
      <c r="E72" s="28"/>
      <c r="F72" s="28"/>
      <c r="G72" s="27"/>
    </row>
    <row r="73" spans="1:7" x14ac:dyDescent="0.25">
      <c r="B73" s="26"/>
      <c r="C73" s="25"/>
      <c r="D73" s="192"/>
      <c r="E73" s="192"/>
      <c r="F73" s="192"/>
    </row>
    <row r="74" spans="1:7" ht="17" customHeight="1" x14ac:dyDescent="0.25">
      <c r="B74" s="191"/>
      <c r="C74" s="191"/>
      <c r="D74" s="190"/>
      <c r="E74" s="190"/>
      <c r="F74" s="24"/>
    </row>
  </sheetData>
  <sheetProtection algorithmName="SHA-512" hashValue="YpQucZMXrPkO2AAvVHBZroZc3YDWFmcnskxAOYuC03m0/e1UpMWrZkBuYXJJHNvcSI0+UgADakneIrl1YMjRQA==" saltValue="N0kW+OeF9+QN1zt27uYpKg==" spinCount="100000" sheet="1" selectLockedCells="1"/>
  <protectedRanges>
    <protectedRange sqref="C9 D73:F74 E22:F22 A66 C70 C72 E9:F10 A9:A10 C62:F63 A62:A63 C66:F66 C10:D10 E55:E58" name="Range3"/>
    <protectedRange sqref="E12:F20" name="Range3_1"/>
    <protectedRange sqref="E26:F53" name="Range3_2"/>
  </protectedRanges>
  <mergeCells count="75">
    <mergeCell ref="B42:C42"/>
    <mergeCell ref="B43:C43"/>
    <mergeCell ref="B12:C12"/>
    <mergeCell ref="B13:C13"/>
    <mergeCell ref="B14:C14"/>
    <mergeCell ref="B37:C37"/>
    <mergeCell ref="B38:C38"/>
    <mergeCell ref="B15:C15"/>
    <mergeCell ref="B16:C16"/>
    <mergeCell ref="B33:C33"/>
    <mergeCell ref="B41:C41"/>
    <mergeCell ref="A21:C21"/>
    <mergeCell ref="B31:C31"/>
    <mergeCell ref="B39:C39"/>
    <mergeCell ref="B35:C35"/>
    <mergeCell ref="B36:C36"/>
    <mergeCell ref="B71:C71"/>
    <mergeCell ref="A61:C61"/>
    <mergeCell ref="A68:F68"/>
    <mergeCell ref="D70:F70"/>
    <mergeCell ref="B69:D69"/>
    <mergeCell ref="A62:F62"/>
    <mergeCell ref="A66:E66"/>
    <mergeCell ref="A67:C67"/>
    <mergeCell ref="A64:C64"/>
    <mergeCell ref="B25:C25"/>
    <mergeCell ref="B26:C26"/>
    <mergeCell ref="A24:F24"/>
    <mergeCell ref="B32:C32"/>
    <mergeCell ref="B40:C40"/>
    <mergeCell ref="B28:C28"/>
    <mergeCell ref="B29:C29"/>
    <mergeCell ref="B30:C30"/>
    <mergeCell ref="C3:E3"/>
    <mergeCell ref="C4:E4"/>
    <mergeCell ref="C6:E6"/>
    <mergeCell ref="D74:E74"/>
    <mergeCell ref="B17:C17"/>
    <mergeCell ref="B49:C49"/>
    <mergeCell ref="B50:C50"/>
    <mergeCell ref="B51:C51"/>
    <mergeCell ref="B52:C52"/>
    <mergeCell ref="B53:C53"/>
    <mergeCell ref="B18:C18"/>
    <mergeCell ref="B74:C74"/>
    <mergeCell ref="A22:C22"/>
    <mergeCell ref="D73:F73"/>
    <mergeCell ref="A23:C23"/>
    <mergeCell ref="B57:C57"/>
    <mergeCell ref="B45:C45"/>
    <mergeCell ref="B46:C46"/>
    <mergeCell ref="B47:C47"/>
    <mergeCell ref="B48:C48"/>
    <mergeCell ref="A54:C54"/>
    <mergeCell ref="B55:C55"/>
    <mergeCell ref="B56:C56"/>
    <mergeCell ref="A59:C59"/>
    <mergeCell ref="A60:C60"/>
    <mergeCell ref="A63:E63"/>
    <mergeCell ref="C7:E7"/>
    <mergeCell ref="A10:F10"/>
    <mergeCell ref="B44:C44"/>
    <mergeCell ref="A65:F65"/>
    <mergeCell ref="C8:D8"/>
    <mergeCell ref="E9:F9"/>
    <mergeCell ref="A9:B9"/>
    <mergeCell ref="B11:C11"/>
    <mergeCell ref="B19:C19"/>
    <mergeCell ref="B20:C20"/>
    <mergeCell ref="B34:C34"/>
    <mergeCell ref="B27:C27"/>
    <mergeCell ref="A1:B8"/>
    <mergeCell ref="F1:F8"/>
    <mergeCell ref="C2:E2"/>
    <mergeCell ref="B58:C58"/>
  </mergeCells>
  <printOptions horizontalCentered="1" verticalCentered="1"/>
  <pageMargins left="0.25" right="0.25" top="0.17" bottom="0.17" header="0" footer="0"/>
  <pageSetup scale="85" orientation="portrait" r:id="rId1"/>
  <headerFooter alignWithMargins="0"/>
  <ignoredErrors>
    <ignoredError sqref="D54 D21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3" tint="0.59999389629810485"/>
    <pageSetUpPr fitToPage="1"/>
  </sheetPr>
  <dimension ref="A1:J77"/>
  <sheetViews>
    <sheetView showGridLines="0" zoomScaleNormal="100" workbookViewId="0">
      <selection activeCell="E10" sqref="E10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" customHeight="1" x14ac:dyDescent="0.35">
      <c r="A1" s="261"/>
      <c r="B1" s="261"/>
      <c r="C1" s="180" t="s">
        <v>58</v>
      </c>
      <c r="D1" s="180"/>
      <c r="E1" s="180"/>
      <c r="F1" s="211"/>
      <c r="G1" s="211"/>
    </row>
    <row r="2" spans="1:8" ht="15" customHeight="1" x14ac:dyDescent="0.35">
      <c r="A2" s="261"/>
      <c r="B2" s="261"/>
      <c r="C2" s="180" t="s">
        <v>56</v>
      </c>
      <c r="D2" s="180"/>
      <c r="E2" s="180"/>
      <c r="F2" s="211"/>
      <c r="G2" s="211"/>
    </row>
    <row r="3" spans="1:8" ht="10.25" customHeight="1" x14ac:dyDescent="0.3">
      <c r="A3" s="261"/>
      <c r="B3" s="261"/>
      <c r="C3" s="262"/>
      <c r="D3" s="263"/>
      <c r="E3" s="263"/>
      <c r="F3" s="211"/>
      <c r="G3" s="211"/>
    </row>
    <row r="4" spans="1:8" ht="15.5" x14ac:dyDescent="0.35">
      <c r="A4" s="261"/>
      <c r="B4" s="261"/>
      <c r="C4" s="258" t="s">
        <v>60</v>
      </c>
      <c r="D4" s="258"/>
      <c r="E4" s="258"/>
      <c r="F4" s="211"/>
      <c r="G4" s="211"/>
    </row>
    <row r="5" spans="1:8" ht="10.25" customHeight="1" x14ac:dyDescent="0.25">
      <c r="A5" s="261"/>
      <c r="B5" s="261"/>
      <c r="F5" s="3"/>
      <c r="G5" s="3"/>
    </row>
    <row r="6" spans="1:8" ht="11" customHeight="1" x14ac:dyDescent="0.25">
      <c r="A6" s="261"/>
      <c r="B6" s="261"/>
      <c r="C6" s="189" t="s">
        <v>171</v>
      </c>
      <c r="D6" s="189"/>
      <c r="E6" s="189"/>
      <c r="F6" s="3"/>
      <c r="G6" s="3"/>
    </row>
    <row r="7" spans="1:8" ht="20.25" customHeight="1" x14ac:dyDescent="0.25">
      <c r="A7" s="261"/>
      <c r="B7" s="261"/>
      <c r="C7" s="170" t="s">
        <v>172</v>
      </c>
      <c r="D7" s="171"/>
      <c r="E7" s="171"/>
      <c r="F7" s="3"/>
      <c r="G7" s="3"/>
    </row>
    <row r="8" spans="1:8" ht="11.15" customHeight="1" x14ac:dyDescent="0.25">
      <c r="A8" s="259" t="s">
        <v>138</v>
      </c>
      <c r="B8" s="260"/>
      <c r="C8" s="260"/>
      <c r="D8" s="260"/>
      <c r="E8" s="260"/>
      <c r="F8" s="260"/>
      <c r="G8" s="260"/>
    </row>
    <row r="9" spans="1:8" ht="12" customHeight="1" x14ac:dyDescent="0.25">
      <c r="A9" s="260"/>
      <c r="B9" s="260"/>
      <c r="C9" s="260"/>
      <c r="D9" s="260"/>
      <c r="E9" s="260"/>
      <c r="F9" s="260"/>
      <c r="G9" s="260"/>
    </row>
    <row r="10" spans="1:8" ht="12.65" customHeight="1" x14ac:dyDescent="0.25">
      <c r="A10" s="214" t="s">
        <v>64</v>
      </c>
      <c r="B10" s="214"/>
      <c r="C10" s="159"/>
      <c r="D10" s="61" t="s">
        <v>50</v>
      </c>
      <c r="E10" s="169" t="s">
        <v>167</v>
      </c>
      <c r="F10" s="10" t="s">
        <v>51</v>
      </c>
      <c r="G10" s="9"/>
      <c r="H10" s="5"/>
    </row>
    <row r="11" spans="1:8" ht="12.15" customHeight="1" x14ac:dyDescent="0.25">
      <c r="A11" s="257" t="s">
        <v>106</v>
      </c>
      <c r="B11" s="218"/>
      <c r="C11" s="218"/>
      <c r="D11" s="218"/>
      <c r="E11" s="218"/>
      <c r="F11" s="218"/>
      <c r="G11" s="218"/>
    </row>
    <row r="12" spans="1:8" ht="12.15" customHeight="1" x14ac:dyDescent="0.25">
      <c r="A12" s="217" t="s">
        <v>107</v>
      </c>
      <c r="B12" s="217"/>
      <c r="C12" s="84">
        <f>'Annl Cert. Bud-13617'!C9</f>
        <v>0</v>
      </c>
      <c r="D12" s="218" t="s">
        <v>104</v>
      </c>
      <c r="E12" s="218"/>
      <c r="F12" s="218"/>
      <c r="G12" s="218"/>
      <c r="H12" s="11"/>
    </row>
    <row r="13" spans="1:8" ht="12.15" customHeight="1" x14ac:dyDescent="0.25">
      <c r="A13" s="213" t="s">
        <v>161</v>
      </c>
      <c r="B13" s="213"/>
      <c r="C13" s="213"/>
      <c r="D13" s="213"/>
      <c r="E13" s="213"/>
      <c r="F13" s="213"/>
      <c r="G13" s="213"/>
    </row>
    <row r="14" spans="1:8" ht="14" customHeight="1" x14ac:dyDescent="0.25">
      <c r="A14" s="215" t="s">
        <v>43</v>
      </c>
      <c r="B14" s="216"/>
      <c r="C14" s="216"/>
      <c r="D14" s="216"/>
      <c r="E14" s="216"/>
      <c r="F14" s="216"/>
      <c r="G14" s="216"/>
    </row>
    <row r="15" spans="1:8" ht="13.5" customHeight="1" thickBot="1" x14ac:dyDescent="0.3">
      <c r="A15" s="212" t="s">
        <v>61</v>
      </c>
      <c r="B15" s="212"/>
      <c r="C15" s="212"/>
      <c r="D15" s="212"/>
      <c r="E15" s="212"/>
      <c r="F15" s="212"/>
      <c r="G15" s="212"/>
    </row>
    <row r="16" spans="1:8" ht="13.25" customHeight="1" thickTop="1" x14ac:dyDescent="0.25">
      <c r="A16" s="219" t="s">
        <v>44</v>
      </c>
      <c r="B16" s="220"/>
      <c r="C16" s="69" t="s">
        <v>110</v>
      </c>
      <c r="D16" s="21" t="s">
        <v>45</v>
      </c>
      <c r="E16" s="21" t="s">
        <v>46</v>
      </c>
      <c r="F16" s="21" t="s">
        <v>47</v>
      </c>
      <c r="G16" s="22" t="s">
        <v>48</v>
      </c>
    </row>
    <row r="17" spans="1:7" ht="14.75" customHeight="1" thickBot="1" x14ac:dyDescent="0.35">
      <c r="A17" s="221">
        <f>D33</f>
        <v>0</v>
      </c>
      <c r="B17" s="222"/>
      <c r="C17" s="145">
        <f>D70</f>
        <v>0</v>
      </c>
      <c r="D17" s="146">
        <f>D71</f>
        <v>0</v>
      </c>
      <c r="E17" s="146">
        <f>E71</f>
        <v>0</v>
      </c>
      <c r="F17" s="146">
        <f>F71</f>
        <v>0</v>
      </c>
      <c r="G17" s="147">
        <f>G71</f>
        <v>0</v>
      </c>
    </row>
    <row r="18" spans="1:7" ht="12.9" customHeight="1" thickTop="1" x14ac:dyDescent="0.25">
      <c r="A18" s="208" t="s">
        <v>137</v>
      </c>
      <c r="B18" s="209"/>
      <c r="C18" s="209"/>
      <c r="D18" s="223"/>
      <c r="E18" s="223"/>
      <c r="F18" s="223"/>
      <c r="G18" s="223"/>
    </row>
    <row r="19" spans="1:7" ht="10.25" customHeight="1" x14ac:dyDescent="0.25">
      <c r="A19" s="210"/>
      <c r="B19" s="210"/>
      <c r="C19" s="210"/>
      <c r="D19" s="140"/>
      <c r="E19" s="141"/>
      <c r="F19" s="141"/>
      <c r="G19" s="141"/>
    </row>
    <row r="20" spans="1:7" ht="14" customHeight="1" thickBot="1" x14ac:dyDescent="0.3">
      <c r="A20" s="246" t="s">
        <v>49</v>
      </c>
      <c r="B20" s="247"/>
      <c r="C20" s="247"/>
      <c r="D20" s="247"/>
      <c r="E20" s="247"/>
      <c r="F20" s="247"/>
      <c r="G20" s="248"/>
    </row>
    <row r="21" spans="1:7" ht="25.25" customHeight="1" thickTop="1" x14ac:dyDescent="0.25">
      <c r="A21" s="142" t="s">
        <v>63</v>
      </c>
      <c r="B21" s="251" t="s">
        <v>0</v>
      </c>
      <c r="C21" s="252"/>
      <c r="D21" s="143" t="s">
        <v>45</v>
      </c>
      <c r="E21" s="143" t="s">
        <v>46</v>
      </c>
      <c r="F21" s="143" t="s">
        <v>47</v>
      </c>
      <c r="G21" s="144" t="s">
        <v>48</v>
      </c>
    </row>
    <row r="22" spans="1:7" ht="12.15" customHeight="1" x14ac:dyDescent="0.25">
      <c r="A22" s="39">
        <v>311</v>
      </c>
      <c r="B22" s="206" t="s">
        <v>24</v>
      </c>
      <c r="C22" s="207"/>
      <c r="D22" s="70">
        <f>'Annl Cert. Bud-13617'!F12</f>
        <v>0</v>
      </c>
      <c r="E22" s="13">
        <v>0</v>
      </c>
      <c r="F22" s="13">
        <v>0</v>
      </c>
      <c r="G22" s="75">
        <f>D22+E22-F22</f>
        <v>0</v>
      </c>
    </row>
    <row r="23" spans="1:7" ht="12.15" customHeight="1" x14ac:dyDescent="0.25">
      <c r="A23" s="39">
        <v>334.1</v>
      </c>
      <c r="B23" s="206" t="s">
        <v>22</v>
      </c>
      <c r="C23" s="207"/>
      <c r="D23" s="70">
        <f>'Annl Cert. Bud-13617'!F13</f>
        <v>0</v>
      </c>
      <c r="E23" s="13">
        <v>0</v>
      </c>
      <c r="F23" s="13">
        <v>0</v>
      </c>
      <c r="G23" s="75">
        <f t="shared" ref="G23:G29" si="0">D23+E23-F23</f>
        <v>0</v>
      </c>
    </row>
    <row r="24" spans="1:7" ht="12.15" customHeight="1" x14ac:dyDescent="0.25">
      <c r="A24" s="39">
        <v>362</v>
      </c>
      <c r="B24" s="206" t="s">
        <v>25</v>
      </c>
      <c r="C24" s="207"/>
      <c r="D24" s="70">
        <f>'Annl Cert. Bud-13617'!F14</f>
        <v>0</v>
      </c>
      <c r="E24" s="13">
        <v>0</v>
      </c>
      <c r="F24" s="13">
        <v>0</v>
      </c>
      <c r="G24" s="75">
        <f t="shared" si="0"/>
        <v>0</v>
      </c>
    </row>
    <row r="25" spans="1:7" ht="12.15" customHeight="1" x14ac:dyDescent="0.25">
      <c r="A25" s="39">
        <v>337</v>
      </c>
      <c r="B25" s="206" t="s">
        <v>26</v>
      </c>
      <c r="C25" s="207"/>
      <c r="D25" s="70">
        <f>'Annl Cert. Bud-13617'!F15</f>
        <v>0</v>
      </c>
      <c r="E25" s="13">
        <v>0</v>
      </c>
      <c r="F25" s="13">
        <v>0</v>
      </c>
      <c r="G25" s="75">
        <f t="shared" si="0"/>
        <v>0</v>
      </c>
    </row>
    <row r="26" spans="1:7" ht="12.15" customHeight="1" x14ac:dyDescent="0.25">
      <c r="A26" s="39">
        <v>361</v>
      </c>
      <c r="B26" s="206" t="s">
        <v>1</v>
      </c>
      <c r="C26" s="207"/>
      <c r="D26" s="70">
        <f>'Annl Cert. Bud-13617'!F16</f>
        <v>0</v>
      </c>
      <c r="E26" s="13">
        <v>0</v>
      </c>
      <c r="F26" s="13">
        <v>0</v>
      </c>
      <c r="G26" s="75">
        <f t="shared" si="0"/>
        <v>0</v>
      </c>
    </row>
    <row r="27" spans="1:7" ht="12.15" customHeight="1" x14ac:dyDescent="0.25">
      <c r="A27" s="39">
        <v>364</v>
      </c>
      <c r="B27" s="206" t="s">
        <v>27</v>
      </c>
      <c r="C27" s="207"/>
      <c r="D27" s="70">
        <f>'Annl Cert. Bud-13617'!F17</f>
        <v>0</v>
      </c>
      <c r="E27" s="13">
        <v>0</v>
      </c>
      <c r="F27" s="13">
        <v>0</v>
      </c>
      <c r="G27" s="75">
        <f t="shared" si="0"/>
        <v>0</v>
      </c>
    </row>
    <row r="28" spans="1:7" ht="12.15" customHeight="1" x14ac:dyDescent="0.25">
      <c r="A28" s="39">
        <v>369</v>
      </c>
      <c r="B28" s="206" t="s">
        <v>132</v>
      </c>
      <c r="C28" s="207"/>
      <c r="D28" s="70">
        <f>'Annl Cert. Bud-13617'!F18</f>
        <v>0</v>
      </c>
      <c r="E28" s="13">
        <v>0</v>
      </c>
      <c r="F28" s="13">
        <v>0</v>
      </c>
      <c r="G28" s="75">
        <f t="shared" si="0"/>
        <v>0</v>
      </c>
    </row>
    <row r="29" spans="1:7" ht="12.15" customHeight="1" x14ac:dyDescent="0.25">
      <c r="A29" s="39">
        <v>380</v>
      </c>
      <c r="B29" s="206" t="s">
        <v>3</v>
      </c>
      <c r="C29" s="207"/>
      <c r="D29" s="70">
        <f>'Annl Cert. Bud-13617'!F19</f>
        <v>0</v>
      </c>
      <c r="E29" s="13">
        <v>0</v>
      </c>
      <c r="F29" s="13">
        <v>0</v>
      </c>
      <c r="G29" s="75">
        <f t="shared" si="0"/>
        <v>0</v>
      </c>
    </row>
    <row r="30" spans="1:7" ht="12.15" customHeight="1" x14ac:dyDescent="0.25">
      <c r="A30" s="39">
        <v>389</v>
      </c>
      <c r="B30" s="206" t="s">
        <v>23</v>
      </c>
      <c r="C30" s="207"/>
      <c r="D30" s="70">
        <f>'Annl Cert. Bud-13617'!F20</f>
        <v>0</v>
      </c>
      <c r="E30" s="13">
        <v>0</v>
      </c>
      <c r="F30" s="13">
        <v>0</v>
      </c>
      <c r="G30" s="75">
        <f>D30+E30-F30</f>
        <v>0</v>
      </c>
    </row>
    <row r="31" spans="1:7" ht="12.15" customHeight="1" x14ac:dyDescent="0.25">
      <c r="A31" s="249" t="s">
        <v>4</v>
      </c>
      <c r="B31" s="250"/>
      <c r="C31" s="250"/>
      <c r="D31" s="70">
        <f>SUM(D22:D30)</f>
        <v>0</v>
      </c>
      <c r="E31" s="70">
        <f>SUM(E22:E30)</f>
        <v>0</v>
      </c>
      <c r="F31" s="70">
        <f>SUM(F22:F30)</f>
        <v>0</v>
      </c>
      <c r="G31" s="75">
        <f>SUM(G22:G30)</f>
        <v>0</v>
      </c>
    </row>
    <row r="32" spans="1:7" ht="12.15" customHeight="1" thickBot="1" x14ac:dyDescent="0.3">
      <c r="A32" s="249" t="s">
        <v>38</v>
      </c>
      <c r="B32" s="250"/>
      <c r="C32" s="250"/>
      <c r="D32" s="70">
        <f>'Annl Cert. Bud-13617'!F22</f>
        <v>0</v>
      </c>
      <c r="E32" s="158">
        <v>0</v>
      </c>
      <c r="F32" s="13">
        <v>0</v>
      </c>
      <c r="G32" s="75">
        <f>D32+E32-F32</f>
        <v>0</v>
      </c>
    </row>
    <row r="33" spans="1:7" ht="12.15" customHeight="1" thickTop="1" thickBot="1" x14ac:dyDescent="0.3">
      <c r="A33" s="255" t="s">
        <v>39</v>
      </c>
      <c r="B33" s="256"/>
      <c r="C33" s="256"/>
      <c r="D33" s="151">
        <f>SUM(D31:D32)</f>
        <v>0</v>
      </c>
      <c r="E33" s="151">
        <f>SUM(E31:E32)</f>
        <v>0</v>
      </c>
      <c r="F33" s="151">
        <f>SUM(F31:F32)</f>
        <v>0</v>
      </c>
      <c r="G33" s="100">
        <f>SUM(G31:G32)</f>
        <v>0</v>
      </c>
    </row>
    <row r="34" spans="1:7" ht="14.25" customHeight="1" thickTop="1" x14ac:dyDescent="0.25">
      <c r="A34" s="224" t="s">
        <v>57</v>
      </c>
      <c r="B34" s="224"/>
      <c r="C34" s="224"/>
      <c r="D34" s="224"/>
      <c r="E34" s="224"/>
      <c r="F34" s="224"/>
      <c r="G34" s="224"/>
    </row>
    <row r="35" spans="1:7" ht="12" customHeight="1" thickBot="1" x14ac:dyDescent="0.3">
      <c r="A35" s="225" t="s">
        <v>62</v>
      </c>
      <c r="B35" s="226"/>
      <c r="C35" s="226"/>
      <c r="D35" s="226"/>
      <c r="E35" s="226"/>
      <c r="F35" s="226"/>
      <c r="G35" s="226"/>
    </row>
    <row r="36" spans="1:7" s="12" customFormat="1" ht="25.25" customHeight="1" thickTop="1" x14ac:dyDescent="0.25">
      <c r="A36" s="62" t="s">
        <v>63</v>
      </c>
      <c r="B36" s="253" t="s">
        <v>40</v>
      </c>
      <c r="C36" s="254"/>
      <c r="D36" s="63" t="s">
        <v>45</v>
      </c>
      <c r="E36" s="63" t="s">
        <v>46</v>
      </c>
      <c r="F36" s="63" t="s">
        <v>47</v>
      </c>
      <c r="G36" s="64" t="s">
        <v>48</v>
      </c>
    </row>
    <row r="37" spans="1:7" ht="12.15" customHeight="1" x14ac:dyDescent="0.25">
      <c r="A37" s="19">
        <v>10</v>
      </c>
      <c r="B37" s="173" t="s">
        <v>5</v>
      </c>
      <c r="C37" s="173"/>
      <c r="D37" s="70">
        <f>'Annl Cert. Bud-13617'!F26</f>
        <v>0</v>
      </c>
      <c r="E37" s="13">
        <v>0</v>
      </c>
      <c r="F37" s="13">
        <v>0</v>
      </c>
      <c r="G37" s="75">
        <f>D37+E37-F37</f>
        <v>0</v>
      </c>
    </row>
    <row r="38" spans="1:7" ht="12.15" customHeight="1" x14ac:dyDescent="0.25">
      <c r="A38" s="19">
        <v>20</v>
      </c>
      <c r="B38" s="173" t="s">
        <v>123</v>
      </c>
      <c r="C38" s="173"/>
      <c r="D38" s="70">
        <f>'Annl Cert. Bud-13617'!F27</f>
        <v>0</v>
      </c>
      <c r="E38" s="13">
        <v>0</v>
      </c>
      <c r="F38" s="13">
        <v>0</v>
      </c>
      <c r="G38" s="75">
        <f t="shared" ref="G38:G64" si="1">D38+E38-F38</f>
        <v>0</v>
      </c>
    </row>
    <row r="39" spans="1:7" ht="12.15" customHeight="1" x14ac:dyDescent="0.25">
      <c r="A39" s="19">
        <v>30</v>
      </c>
      <c r="B39" s="173" t="s">
        <v>6</v>
      </c>
      <c r="C39" s="173"/>
      <c r="D39" s="70">
        <f>'Annl Cert. Bud-13617'!F28</f>
        <v>0</v>
      </c>
      <c r="E39" s="13">
        <v>0</v>
      </c>
      <c r="F39" s="13">
        <v>0</v>
      </c>
      <c r="G39" s="75">
        <f t="shared" si="1"/>
        <v>0</v>
      </c>
    </row>
    <row r="40" spans="1:7" ht="12.15" customHeight="1" x14ac:dyDescent="0.25">
      <c r="A40" s="19">
        <v>40</v>
      </c>
      <c r="B40" s="173" t="s">
        <v>7</v>
      </c>
      <c r="C40" s="173"/>
      <c r="D40" s="70">
        <f>'Annl Cert. Bud-13617'!F29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19">
        <v>41</v>
      </c>
      <c r="B41" s="173" t="s">
        <v>124</v>
      </c>
      <c r="C41" s="173"/>
      <c r="D41" s="70">
        <f>'Annl Cert. Bud-13617'!F30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19">
        <v>42</v>
      </c>
      <c r="B42" s="173" t="s">
        <v>9</v>
      </c>
      <c r="C42" s="173"/>
      <c r="D42" s="70">
        <f>'Annl Cert. Bud-13617'!F31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19">
        <v>43</v>
      </c>
      <c r="B43" s="173" t="s">
        <v>10</v>
      </c>
      <c r="C43" s="173"/>
      <c r="D43" s="70">
        <f>'Annl Cert. Bud-13617'!F32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19">
        <v>44</v>
      </c>
      <c r="B44" s="173" t="s">
        <v>11</v>
      </c>
      <c r="C44" s="173"/>
      <c r="D44" s="70">
        <f>'Annl Cert. Bud-13617'!F33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19">
        <v>45</v>
      </c>
      <c r="B45" s="173" t="s">
        <v>2</v>
      </c>
      <c r="C45" s="173"/>
      <c r="D45" s="70">
        <f>'Annl Cert. Bud-13617'!F34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19">
        <v>46</v>
      </c>
      <c r="B46" s="173" t="s">
        <v>133</v>
      </c>
      <c r="C46" s="173"/>
      <c r="D46" s="70">
        <f>'Annl Cert. Bud-13617'!F35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19">
        <v>47</v>
      </c>
      <c r="B47" s="173" t="s">
        <v>29</v>
      </c>
      <c r="C47" s="173"/>
      <c r="D47" s="70">
        <f>'Annl Cert. Bud-13617'!F36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19">
        <v>48</v>
      </c>
      <c r="B48" s="173" t="s">
        <v>30</v>
      </c>
      <c r="C48" s="173"/>
      <c r="D48" s="70">
        <f>'Annl Cert. Bud-13617'!F37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19">
        <v>49</v>
      </c>
      <c r="B49" s="173" t="s">
        <v>13</v>
      </c>
      <c r="C49" s="173"/>
      <c r="D49" s="70">
        <f>'Annl Cert. Bud-13617'!F38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19">
        <v>51</v>
      </c>
      <c r="B50" s="173" t="s">
        <v>14</v>
      </c>
      <c r="C50" s="173"/>
      <c r="D50" s="70">
        <f>'Annl Cert. Bud-13617'!F39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19">
        <v>52.1</v>
      </c>
      <c r="B51" s="173" t="s">
        <v>15</v>
      </c>
      <c r="C51" s="173"/>
      <c r="D51" s="70">
        <f>'Annl Cert. Bud-13617'!F40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19">
        <v>52.2</v>
      </c>
      <c r="B52" s="173" t="s">
        <v>16</v>
      </c>
      <c r="C52" s="173"/>
      <c r="D52" s="70">
        <f>'Annl Cert. Bud-13617'!F41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19">
        <v>52.3</v>
      </c>
      <c r="B53" s="173" t="s">
        <v>17</v>
      </c>
      <c r="C53" s="173"/>
      <c r="D53" s="70">
        <f>'Annl Cert. Bud-13617'!F42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19">
        <v>52.4</v>
      </c>
      <c r="B54" s="173" t="s">
        <v>18</v>
      </c>
      <c r="C54" s="173"/>
      <c r="D54" s="70">
        <f>'Annl Cert. Bud-13617'!F43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19">
        <v>52.5</v>
      </c>
      <c r="B55" s="173" t="s">
        <v>19</v>
      </c>
      <c r="C55" s="173"/>
      <c r="D55" s="70">
        <f>'Annl Cert. Bud-13617'!F44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19">
        <v>54</v>
      </c>
      <c r="B56" s="173" t="s">
        <v>20</v>
      </c>
      <c r="C56" s="173"/>
      <c r="D56" s="70">
        <f>'Annl Cert. Bud-13617'!F45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19">
        <v>55</v>
      </c>
      <c r="B57" s="173" t="s">
        <v>53</v>
      </c>
      <c r="C57" s="173"/>
      <c r="D57" s="70">
        <f>'Annl Cert. Bud-13617'!F46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19">
        <v>60</v>
      </c>
      <c r="B58" s="173" t="s">
        <v>21</v>
      </c>
      <c r="C58" s="173"/>
      <c r="D58" s="70">
        <f>'Annl Cert. Bud-13617'!F47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19">
        <v>71</v>
      </c>
      <c r="B59" s="173" t="s">
        <v>31</v>
      </c>
      <c r="C59" s="173"/>
      <c r="D59" s="70">
        <f>'Annl Cert. Bud-13617'!F48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19">
        <v>72</v>
      </c>
      <c r="B60" s="173" t="s">
        <v>32</v>
      </c>
      <c r="C60" s="173"/>
      <c r="D60" s="70">
        <f>'Annl Cert. Bud-13617'!F49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19">
        <v>81</v>
      </c>
      <c r="B61" s="233" t="s">
        <v>54</v>
      </c>
      <c r="C61" s="234"/>
      <c r="D61" s="70">
        <f>'Annl Cert. Bud-13617'!F50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19">
        <v>83</v>
      </c>
      <c r="B62" s="173" t="s">
        <v>55</v>
      </c>
      <c r="C62" s="173"/>
      <c r="D62" s="70">
        <f>'Annl Cert. Bud-13617'!F51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19">
        <v>89</v>
      </c>
      <c r="B63" s="173" t="s">
        <v>33</v>
      </c>
      <c r="C63" s="173"/>
      <c r="D63" s="70">
        <f>'Annl Cert. Bud-13617'!F52</f>
        <v>0</v>
      </c>
      <c r="E63" s="13">
        <v>0</v>
      </c>
      <c r="F63" s="13">
        <v>0</v>
      </c>
      <c r="G63" s="75">
        <f t="shared" si="1"/>
        <v>0</v>
      </c>
      <c r="J63" s="6"/>
    </row>
    <row r="64" spans="1:10" ht="12.15" customHeight="1" x14ac:dyDescent="0.25">
      <c r="A64" s="19">
        <v>99</v>
      </c>
      <c r="B64" s="173" t="s">
        <v>34</v>
      </c>
      <c r="C64" s="173"/>
      <c r="D64" s="70">
        <f>'Annl Cert. Bud-13617'!F53</f>
        <v>0</v>
      </c>
      <c r="E64" s="13">
        <v>0</v>
      </c>
      <c r="F64" s="13">
        <v>0</v>
      </c>
      <c r="G64" s="75">
        <f t="shared" si="1"/>
        <v>0</v>
      </c>
    </row>
    <row r="65" spans="1:9" ht="12.15" customHeight="1" x14ac:dyDescent="0.25">
      <c r="A65" s="230" t="s">
        <v>129</v>
      </c>
      <c r="B65" s="231"/>
      <c r="C65" s="232"/>
      <c r="D65" s="70">
        <f>SUM(D37:D64)</f>
        <v>0</v>
      </c>
      <c r="E65" s="70">
        <f>SUM(E37:E64)</f>
        <v>0</v>
      </c>
      <c r="F65" s="70">
        <f>SUM(F37:F64)</f>
        <v>0</v>
      </c>
      <c r="G65" s="75">
        <f>SUM(G37:G64)</f>
        <v>0</v>
      </c>
    </row>
    <row r="66" spans="1:9" s="136" customFormat="1" ht="12.15" customHeight="1" x14ac:dyDescent="0.25">
      <c r="A66" s="60">
        <v>1E-3</v>
      </c>
      <c r="B66" s="229" t="s">
        <v>35</v>
      </c>
      <c r="C66" s="229"/>
      <c r="D66" s="70">
        <f>'Annl Cert. Bud-13617'!F55</f>
        <v>0</v>
      </c>
      <c r="E66" s="70">
        <v>0</v>
      </c>
      <c r="F66" s="70">
        <v>0</v>
      </c>
      <c r="G66" s="75">
        <f>D66+E66-F66</f>
        <v>0</v>
      </c>
      <c r="I66" s="160"/>
    </row>
    <row r="67" spans="1:9" s="136" customFormat="1" ht="12.15" customHeight="1" x14ac:dyDescent="0.25">
      <c r="A67" s="60">
        <v>2E-3</v>
      </c>
      <c r="B67" s="229" t="s">
        <v>36</v>
      </c>
      <c r="C67" s="229"/>
      <c r="D67" s="70">
        <f>'Annl Cert. Bud-13617'!F56</f>
        <v>0</v>
      </c>
      <c r="E67" s="70">
        <v>0</v>
      </c>
      <c r="F67" s="70">
        <v>0</v>
      </c>
      <c r="G67" s="75">
        <f>D67+E67-F67</f>
        <v>0</v>
      </c>
    </row>
    <row r="68" spans="1:9" s="136" customFormat="1" ht="12.15" customHeight="1" x14ac:dyDescent="0.25">
      <c r="A68" s="60">
        <v>3.0000000000000001E-3</v>
      </c>
      <c r="B68" s="227" t="s">
        <v>42</v>
      </c>
      <c r="C68" s="228"/>
      <c r="D68" s="70">
        <f>'Annl Cert. Bud-13617'!F57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4.0000000000000001E-3</v>
      </c>
      <c r="B69" s="229" t="s">
        <v>37</v>
      </c>
      <c r="C69" s="229"/>
      <c r="D69" s="70">
        <f>'Annl Cert. Bud-13617'!F58</f>
        <v>0</v>
      </c>
      <c r="E69" s="70">
        <v>0</v>
      </c>
      <c r="F69" s="70">
        <v>0</v>
      </c>
      <c r="G69" s="75">
        <f>D69+E69-F69</f>
        <v>0</v>
      </c>
    </row>
    <row r="70" spans="1:9" ht="12.15" customHeight="1" x14ac:dyDescent="0.25">
      <c r="A70" s="236" t="s">
        <v>52</v>
      </c>
      <c r="B70" s="237"/>
      <c r="C70" s="237"/>
      <c r="D70" s="70">
        <f>SUM(D66:D69)</f>
        <v>0</v>
      </c>
      <c r="E70" s="70">
        <f>SUM(E66:E69)</f>
        <v>0</v>
      </c>
      <c r="F70" s="70">
        <f>SUM(F66:F69)</f>
        <v>0</v>
      </c>
      <c r="G70" s="75">
        <f>SUM(G66:G69)</f>
        <v>0</v>
      </c>
    </row>
    <row r="71" spans="1:9" x14ac:dyDescent="0.25">
      <c r="A71" s="241" t="s">
        <v>109</v>
      </c>
      <c r="B71" s="242"/>
      <c r="C71" s="243"/>
      <c r="D71" s="148">
        <f>D65+D70</f>
        <v>0</v>
      </c>
      <c r="E71" s="148">
        <f>E65+E70</f>
        <v>0</v>
      </c>
      <c r="F71" s="148">
        <f>F65+F70</f>
        <v>0</v>
      </c>
      <c r="G71" s="102">
        <f>G65+G70</f>
        <v>0</v>
      </c>
    </row>
    <row r="72" spans="1:9" ht="13" thickBot="1" x14ac:dyDescent="0.3">
      <c r="A72" s="193" t="s">
        <v>122</v>
      </c>
      <c r="B72" s="194"/>
      <c r="C72" s="194"/>
      <c r="D72" s="149">
        <f>D33-D71</f>
        <v>0</v>
      </c>
      <c r="E72" s="149">
        <f>E33-E71</f>
        <v>0</v>
      </c>
      <c r="F72" s="149">
        <f>F33-F71</f>
        <v>0</v>
      </c>
      <c r="G72" s="150">
        <f>G33-G71</f>
        <v>0</v>
      </c>
    </row>
    <row r="73" spans="1:9" ht="26.25" customHeight="1" thickTop="1" x14ac:dyDescent="0.25">
      <c r="A73" s="176" t="s">
        <v>105</v>
      </c>
      <c r="B73" s="176"/>
      <c r="C73" s="176"/>
      <c r="D73" s="176"/>
      <c r="E73" s="176"/>
      <c r="F73" s="244" t="s">
        <v>125</v>
      </c>
      <c r="G73" s="245"/>
    </row>
    <row r="74" spans="1:9" ht="10.25" customHeight="1" x14ac:dyDescent="0.25">
      <c r="A74" s="90"/>
      <c r="B74" s="205" t="s">
        <v>126</v>
      </c>
      <c r="C74" s="239"/>
      <c r="D74" s="239"/>
      <c r="E74" s="86"/>
      <c r="F74" s="94"/>
      <c r="G74" s="94"/>
    </row>
    <row r="75" spans="1:9" ht="15" customHeight="1" x14ac:dyDescent="0.25">
      <c r="A75" s="240" t="s">
        <v>105</v>
      </c>
      <c r="B75" s="240"/>
      <c r="C75" s="240"/>
      <c r="D75" s="240"/>
      <c r="E75" s="240"/>
      <c r="F75" s="244" t="s">
        <v>125</v>
      </c>
      <c r="G75" s="245"/>
    </row>
    <row r="76" spans="1:9" s="16" customFormat="1" ht="10.25" customHeight="1" x14ac:dyDescent="0.25">
      <c r="A76" s="91"/>
      <c r="B76" s="205" t="s">
        <v>159</v>
      </c>
      <c r="C76" s="239"/>
      <c r="D76" s="239"/>
      <c r="E76" s="92"/>
      <c r="F76" s="238"/>
      <c r="G76" s="238"/>
    </row>
    <row r="77" spans="1:9" ht="11.25" customHeight="1" x14ac:dyDescent="0.25">
      <c r="A77" s="235" t="s">
        <v>162</v>
      </c>
      <c r="B77" s="235"/>
      <c r="C77" s="235"/>
      <c r="D77" s="235"/>
      <c r="E77" s="235"/>
      <c r="F77" s="235"/>
      <c r="G77" s="235"/>
    </row>
  </sheetData>
  <sheetProtection algorithmName="SHA-512" hashValue="MIb+kWm01PZ0o4cdfwcF/fx8GUHqPZ4dJu96C6V0/E4/rc/38oerRwrZsGPbB9JRfgVt7Nsb3STU4ZjhJReEIA==" saltValue="oOpngf2Ia/bi/tgA80gEPw==" spinCount="100000" sheet="1" selectLockedCells="1"/>
  <protectedRanges>
    <protectedRange sqref="H10 E32:F32 E22:F30 E37:F64" name="Range3"/>
    <protectedRange sqref="A10:G10" name="Range2"/>
    <protectedRange sqref="B12 A13:G13" name="Range3_1_1_1"/>
    <protectedRange sqref="A11:G11" name="Range3_1_2"/>
    <protectedRange sqref="A18:G19" name="Range2_1"/>
    <protectedRange sqref="A75:G75 A73:G73" name="Range3_1"/>
  </protectedRanges>
  <customSheetViews>
    <customSheetView guid="{AC91C7CD-714D-498A-ADB5-87487577C5D2}" scale="90" fitToPage="1" showRuler="0" topLeftCell="A43">
      <selection activeCell="C9" sqref="C9"/>
      <pageMargins left="0.44" right="0.25" top="0.25" bottom="0.25" header="0" footer="0"/>
      <pageSetup scale="76" orientation="portrait" r:id="rId1"/>
      <headerFooter alignWithMargins="0"/>
    </customSheetView>
    <customSheetView guid="{269A7649-E211-46F6-B70E-54E7FC376789}" scale="80" showGridLines="0" printArea="1" topLeftCell="A2">
      <selection activeCell="G12" sqref="G12"/>
      <pageMargins left="0.44" right="0.25" top="0.25" bottom="0.25" header="0" footer="0"/>
      <pageSetup scale="80" orientation="portrait" r:id="rId2"/>
      <headerFooter alignWithMargins="0"/>
    </customSheetView>
  </customSheetViews>
  <mergeCells count="84">
    <mergeCell ref="B55:C55"/>
    <mergeCell ref="B59:C59"/>
    <mergeCell ref="B58:C58"/>
    <mergeCell ref="B48:C48"/>
    <mergeCell ref="B47:C47"/>
    <mergeCell ref="B54:C54"/>
    <mergeCell ref="B52:C52"/>
    <mergeCell ref="B53:C53"/>
    <mergeCell ref="B50:C50"/>
    <mergeCell ref="B51:C51"/>
    <mergeCell ref="C2:E2"/>
    <mergeCell ref="A11:G11"/>
    <mergeCell ref="C4:E4"/>
    <mergeCell ref="C6:E6"/>
    <mergeCell ref="A8:G9"/>
    <mergeCell ref="A1:B7"/>
    <mergeCell ref="C1:E1"/>
    <mergeCell ref="F1:G1"/>
    <mergeCell ref="F2:G2"/>
    <mergeCell ref="C3:E3"/>
    <mergeCell ref="B24:C24"/>
    <mergeCell ref="B44:C44"/>
    <mergeCell ref="A20:G20"/>
    <mergeCell ref="A31:C31"/>
    <mergeCell ref="B27:C27"/>
    <mergeCell ref="B28:C28"/>
    <mergeCell ref="B22:C22"/>
    <mergeCell ref="B25:C25"/>
    <mergeCell ref="B21:C21"/>
    <mergeCell ref="B42:C42"/>
    <mergeCell ref="B37:C37"/>
    <mergeCell ref="A32:C32"/>
    <mergeCell ref="B36:C36"/>
    <mergeCell ref="A33:C33"/>
    <mergeCell ref="B39:C39"/>
    <mergeCell ref="A77:G77"/>
    <mergeCell ref="A70:C70"/>
    <mergeCell ref="B69:C69"/>
    <mergeCell ref="F76:G76"/>
    <mergeCell ref="B76:D76"/>
    <mergeCell ref="A75:E75"/>
    <mergeCell ref="B74:D74"/>
    <mergeCell ref="A71:C71"/>
    <mergeCell ref="A72:C72"/>
    <mergeCell ref="F73:G73"/>
    <mergeCell ref="F75:G75"/>
    <mergeCell ref="A73:E73"/>
    <mergeCell ref="B68:C68"/>
    <mergeCell ref="B67:C67"/>
    <mergeCell ref="B66:C66"/>
    <mergeCell ref="B60:C60"/>
    <mergeCell ref="B56:C56"/>
    <mergeCell ref="B62:C62"/>
    <mergeCell ref="A65:C65"/>
    <mergeCell ref="B64:C64"/>
    <mergeCell ref="B63:C63"/>
    <mergeCell ref="B61:C61"/>
    <mergeCell ref="B57:C57"/>
    <mergeCell ref="B45:C45"/>
    <mergeCell ref="B43:C43"/>
    <mergeCell ref="B49:C49"/>
    <mergeCell ref="B46:C46"/>
    <mergeCell ref="B26:C26"/>
    <mergeCell ref="B29:C29"/>
    <mergeCell ref="B41:C41"/>
    <mergeCell ref="A34:G34"/>
    <mergeCell ref="B40:C40"/>
    <mergeCell ref="B38:C38"/>
    <mergeCell ref="A35:G35"/>
    <mergeCell ref="B30:C30"/>
    <mergeCell ref="B23:C23"/>
    <mergeCell ref="A18:C19"/>
    <mergeCell ref="F3:G3"/>
    <mergeCell ref="F4:G4"/>
    <mergeCell ref="A15:G15"/>
    <mergeCell ref="A13:G13"/>
    <mergeCell ref="A10:B10"/>
    <mergeCell ref="A14:G14"/>
    <mergeCell ref="A12:B12"/>
    <mergeCell ref="D12:G12"/>
    <mergeCell ref="C7:E7"/>
    <mergeCell ref="A16:B16"/>
    <mergeCell ref="A17:B17"/>
    <mergeCell ref="D18:G18"/>
  </mergeCells>
  <phoneticPr fontId="4" type="noConversion"/>
  <printOptions horizontalCentered="1" verticalCentered="1"/>
  <pageMargins left="0.25" right="0.25" top="0.1" bottom="0.1" header="0" footer="0"/>
  <pageSetup scale="77" orientation="portrait" r:id="rId3"/>
  <headerFooter alignWithMargins="0"/>
  <ignoredErrors>
    <ignoredError sqref="G31 G65" formula="1"/>
  </ignoredErrors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  <pageSetUpPr fitToPage="1"/>
  </sheetPr>
  <dimension ref="A1:G71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" customHeight="1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" customHeight="1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" customHeight="1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10.25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103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5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Amnd(1)-13613'!G22</f>
        <v>0</v>
      </c>
      <c r="E14" s="65">
        <v>0</v>
      </c>
      <c r="F14" s="74">
        <f>E14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Amnd(1)-13613'!G23</f>
        <v>0</v>
      </c>
      <c r="E15" s="65">
        <v>0</v>
      </c>
      <c r="F15" s="74">
        <f>E15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Amnd(1)-13613'!G24</f>
        <v>0</v>
      </c>
      <c r="E16" s="65">
        <v>0</v>
      </c>
      <c r="F16" s="74">
        <f t="shared" ref="F16:F22" si="0">E16</f>
        <v>0</v>
      </c>
      <c r="G16" s="75">
        <f t="shared" ref="G16:G24" si="1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Amnd(1)-13613'!G25</f>
        <v>0</v>
      </c>
      <c r="E17" s="65">
        <v>0</v>
      </c>
      <c r="F17" s="74">
        <f t="shared" si="0"/>
        <v>0</v>
      </c>
      <c r="G17" s="75">
        <f t="shared" si="1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Amnd(1)-13613'!G26</f>
        <v>0</v>
      </c>
      <c r="E18" s="65">
        <v>0</v>
      </c>
      <c r="F18" s="74">
        <f t="shared" si="0"/>
        <v>0</v>
      </c>
      <c r="G18" s="75">
        <f t="shared" si="1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Amnd(1)-13613'!G27</f>
        <v>0</v>
      </c>
      <c r="E19" s="65">
        <v>0</v>
      </c>
      <c r="F19" s="74">
        <f t="shared" si="0"/>
        <v>0</v>
      </c>
      <c r="G19" s="75">
        <f t="shared" si="1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Amnd(1)-13613'!G28</f>
        <v>0</v>
      </c>
      <c r="E20" s="65">
        <v>0</v>
      </c>
      <c r="F20" s="74">
        <f t="shared" si="0"/>
        <v>0</v>
      </c>
      <c r="G20" s="75">
        <f t="shared" si="1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Amnd(1)-13613'!G29</f>
        <v>0</v>
      </c>
      <c r="E21" s="65">
        <v>0</v>
      </c>
      <c r="F21" s="74">
        <f t="shared" si="0"/>
        <v>0</v>
      </c>
      <c r="G21" s="75">
        <f t="shared" si="1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Amnd(1)-13613'!G30</f>
        <v>0</v>
      </c>
      <c r="E22" s="65">
        <v>0</v>
      </c>
      <c r="F22" s="74">
        <f t="shared" si="0"/>
        <v>0</v>
      </c>
      <c r="G22" s="75">
        <f t="shared" si="1"/>
        <v>0</v>
      </c>
    </row>
    <row r="23" spans="1:7" s="42" customFormat="1" ht="12.75" customHeight="1" x14ac:dyDescent="0.25">
      <c r="A23" s="249" t="s">
        <v>4</v>
      </c>
      <c r="B23" s="268"/>
      <c r="C23" s="269"/>
      <c r="D23" s="74">
        <f>SUM(D14:D22)</f>
        <v>0</v>
      </c>
      <c r="E23" s="74">
        <f>SUM(E14:E22)</f>
        <v>0</v>
      </c>
      <c r="F23" s="74">
        <f>SUM(F14:F22)</f>
        <v>0</v>
      </c>
      <c r="G23" s="75">
        <f>SUM(G14:G22)</f>
        <v>0</v>
      </c>
    </row>
    <row r="24" spans="1:7" s="42" customFormat="1" ht="12.75" customHeight="1" x14ac:dyDescent="0.25">
      <c r="A24" s="249" t="s">
        <v>95</v>
      </c>
      <c r="B24" s="268"/>
      <c r="C24" s="269"/>
      <c r="D24" s="74">
        <f>'State Bud Amnd(1)-13613'!G32</f>
        <v>0</v>
      </c>
      <c r="E24" s="65">
        <v>0</v>
      </c>
      <c r="F24" s="74">
        <f>E24</f>
        <v>0</v>
      </c>
      <c r="G24" s="75">
        <f t="shared" si="1"/>
        <v>0</v>
      </c>
    </row>
    <row r="25" spans="1:7" s="42" customFormat="1" ht="12.75" customHeight="1" thickBot="1" x14ac:dyDescent="0.3">
      <c r="A25" s="255" t="s">
        <v>94</v>
      </c>
      <c r="B25" s="274"/>
      <c r="C25" s="275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Amnd(1)-13613'!G37</f>
        <v>0</v>
      </c>
      <c r="E30" s="13">
        <v>0</v>
      </c>
      <c r="F30" s="70">
        <f>E30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72" t="s">
        <v>123</v>
      </c>
      <c r="C31" s="273"/>
      <c r="D31" s="70">
        <f>'State Bud Amnd(1)-13613'!G38</f>
        <v>0</v>
      </c>
      <c r="E31" s="13">
        <v>0</v>
      </c>
      <c r="F31" s="70">
        <f>E31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Amnd(1)-13613'!G39</f>
        <v>0</v>
      </c>
      <c r="E32" s="13">
        <v>0</v>
      </c>
      <c r="F32" s="70">
        <f t="shared" ref="F32:F57" si="2">E32</f>
        <v>0</v>
      </c>
      <c r="G32" s="75">
        <f t="shared" ref="G32:G62" si="3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Amnd(1)-13613'!G40</f>
        <v>0</v>
      </c>
      <c r="E33" s="13">
        <v>0</v>
      </c>
      <c r="F33" s="70">
        <f t="shared" si="2"/>
        <v>0</v>
      </c>
      <c r="G33" s="75">
        <f t="shared" si="3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Amnd(1)-13613'!G41</f>
        <v>0</v>
      </c>
      <c r="E34" s="13">
        <v>0</v>
      </c>
      <c r="F34" s="70">
        <f t="shared" si="2"/>
        <v>0</v>
      </c>
      <c r="G34" s="75">
        <f t="shared" si="3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Amnd(1)-13613'!G42</f>
        <v>0</v>
      </c>
      <c r="E35" s="13">
        <v>0</v>
      </c>
      <c r="F35" s="70">
        <f t="shared" si="2"/>
        <v>0</v>
      </c>
      <c r="G35" s="75">
        <f t="shared" si="3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Amnd(1)-13613'!G43</f>
        <v>0</v>
      </c>
      <c r="E36" s="13">
        <v>0</v>
      </c>
      <c r="F36" s="70">
        <f t="shared" si="2"/>
        <v>0</v>
      </c>
      <c r="G36" s="75">
        <f t="shared" si="3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Amnd(1)-13613'!G44</f>
        <v>0</v>
      </c>
      <c r="E37" s="13">
        <v>0</v>
      </c>
      <c r="F37" s="70">
        <f t="shared" si="2"/>
        <v>0</v>
      </c>
      <c r="G37" s="75">
        <f t="shared" si="3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Amnd(1)-13613'!G45</f>
        <v>0</v>
      </c>
      <c r="E38" s="13">
        <v>0</v>
      </c>
      <c r="F38" s="70">
        <f t="shared" si="2"/>
        <v>0</v>
      </c>
      <c r="G38" s="75">
        <f t="shared" si="3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Amnd(1)-13613'!G46</f>
        <v>0</v>
      </c>
      <c r="E39" s="13">
        <v>0</v>
      </c>
      <c r="F39" s="70">
        <f t="shared" si="2"/>
        <v>0</v>
      </c>
      <c r="G39" s="75">
        <f t="shared" si="3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Amnd(1)-13613'!G47</f>
        <v>0</v>
      </c>
      <c r="E40" s="13">
        <v>0</v>
      </c>
      <c r="F40" s="70">
        <f t="shared" si="2"/>
        <v>0</v>
      </c>
      <c r="G40" s="75">
        <f t="shared" si="3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Amnd(1)-13613'!G48</f>
        <v>0</v>
      </c>
      <c r="E41" s="13">
        <v>0</v>
      </c>
      <c r="F41" s="70">
        <f t="shared" si="2"/>
        <v>0</v>
      </c>
      <c r="G41" s="75">
        <f t="shared" si="3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Amnd(1)-13613'!G49</f>
        <v>0</v>
      </c>
      <c r="E42" s="13">
        <v>0</v>
      </c>
      <c r="F42" s="70">
        <f t="shared" si="2"/>
        <v>0</v>
      </c>
      <c r="G42" s="75">
        <f t="shared" si="3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Amnd(1)-13613'!G50</f>
        <v>0</v>
      </c>
      <c r="E43" s="13">
        <v>0</v>
      </c>
      <c r="F43" s="70">
        <f t="shared" si="2"/>
        <v>0</v>
      </c>
      <c r="G43" s="75">
        <f t="shared" si="3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Amnd(1)-13613'!G51</f>
        <v>0</v>
      </c>
      <c r="E44" s="13">
        <v>0</v>
      </c>
      <c r="F44" s="70">
        <f t="shared" si="2"/>
        <v>0</v>
      </c>
      <c r="G44" s="75">
        <f t="shared" si="3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Amnd(1)-13613'!G52</f>
        <v>0</v>
      </c>
      <c r="E45" s="13">
        <v>0</v>
      </c>
      <c r="F45" s="70">
        <f t="shared" si="2"/>
        <v>0</v>
      </c>
      <c r="G45" s="75">
        <f t="shared" si="3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Amnd(1)-13613'!G53</f>
        <v>0</v>
      </c>
      <c r="E46" s="13">
        <v>0</v>
      </c>
      <c r="F46" s="70">
        <f t="shared" si="2"/>
        <v>0</v>
      </c>
      <c r="G46" s="75">
        <f t="shared" si="3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Amnd(1)-13613'!G54</f>
        <v>0</v>
      </c>
      <c r="E47" s="13">
        <v>0</v>
      </c>
      <c r="F47" s="70">
        <f t="shared" si="2"/>
        <v>0</v>
      </c>
      <c r="G47" s="75">
        <f t="shared" si="3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Amnd(1)-13613'!G55</f>
        <v>0</v>
      </c>
      <c r="E48" s="13">
        <v>0</v>
      </c>
      <c r="F48" s="70">
        <f t="shared" si="2"/>
        <v>0</v>
      </c>
      <c r="G48" s="75">
        <f t="shared" si="3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Amnd(1)-13613'!G56</f>
        <v>0</v>
      </c>
      <c r="E49" s="13">
        <v>0</v>
      </c>
      <c r="F49" s="70">
        <f t="shared" si="2"/>
        <v>0</v>
      </c>
      <c r="G49" s="75">
        <f t="shared" si="3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Amnd(1)-13613'!G57</f>
        <v>0</v>
      </c>
      <c r="E50" s="13">
        <v>0</v>
      </c>
      <c r="F50" s="70">
        <f t="shared" si="2"/>
        <v>0</v>
      </c>
      <c r="G50" s="75">
        <f t="shared" si="3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Amnd(1)-13613'!G58</f>
        <v>0</v>
      </c>
      <c r="E51" s="13">
        <v>0</v>
      </c>
      <c r="F51" s="70">
        <f t="shared" si="2"/>
        <v>0</v>
      </c>
      <c r="G51" s="75">
        <f t="shared" si="3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Amnd(1)-13613'!G59</f>
        <v>0</v>
      </c>
      <c r="E52" s="13">
        <v>0</v>
      </c>
      <c r="F52" s="70">
        <f t="shared" si="2"/>
        <v>0</v>
      </c>
      <c r="G52" s="75">
        <f t="shared" si="3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Amnd(1)-13613'!G60</f>
        <v>0</v>
      </c>
      <c r="E53" s="13">
        <v>0</v>
      </c>
      <c r="F53" s="70">
        <f t="shared" si="2"/>
        <v>0</v>
      </c>
      <c r="G53" s="75">
        <f t="shared" si="3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Amnd(1)-13613'!G61</f>
        <v>0</v>
      </c>
      <c r="E54" s="13">
        <v>0</v>
      </c>
      <c r="F54" s="70">
        <f t="shared" si="2"/>
        <v>0</v>
      </c>
      <c r="G54" s="75">
        <f t="shared" si="3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Amnd(1)-13613'!G62</f>
        <v>0</v>
      </c>
      <c r="E55" s="13">
        <v>0</v>
      </c>
      <c r="F55" s="70">
        <f t="shared" si="2"/>
        <v>0</v>
      </c>
      <c r="G55" s="75">
        <f t="shared" si="3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Amnd(1)-13613'!G63</f>
        <v>0</v>
      </c>
      <c r="E56" s="13">
        <v>0</v>
      </c>
      <c r="F56" s="70">
        <f t="shared" si="2"/>
        <v>0</v>
      </c>
      <c r="G56" s="75">
        <f t="shared" si="3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Amnd(1)-13613'!G64</f>
        <v>0</v>
      </c>
      <c r="E57" s="13">
        <v>0</v>
      </c>
      <c r="F57" s="70">
        <f t="shared" si="2"/>
        <v>0</v>
      </c>
      <c r="G57" s="75">
        <f t="shared" si="3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Amnd(1)-13613'!G66</f>
        <v>0</v>
      </c>
      <c r="E59" s="76">
        <v>0</v>
      </c>
      <c r="F59" s="76">
        <f>E59</f>
        <v>0</v>
      </c>
      <c r="G59" s="75">
        <f t="shared" si="3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Amnd(1)-13613'!G67</f>
        <v>0</v>
      </c>
      <c r="E60" s="76">
        <v>0</v>
      </c>
      <c r="F60" s="76">
        <f>E60</f>
        <v>0</v>
      </c>
      <c r="G60" s="75">
        <f t="shared" si="3"/>
        <v>0</v>
      </c>
    </row>
    <row r="61" spans="1:7" s="42" customFormat="1" ht="12.75" customHeight="1" x14ac:dyDescent="0.25">
      <c r="A61" s="60">
        <v>3.0000000000000001E-3</v>
      </c>
      <c r="B61" s="270" t="s">
        <v>42</v>
      </c>
      <c r="C61" s="271"/>
      <c r="D61" s="70">
        <f>'State Bud Amnd(1)-13613'!G68</f>
        <v>0</v>
      </c>
      <c r="E61" s="76">
        <v>0</v>
      </c>
      <c r="F61" s="76">
        <f>E61</f>
        <v>0</v>
      </c>
      <c r="G61" s="75">
        <f t="shared" si="3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Amnd(1)-13613'!G69</f>
        <v>0</v>
      </c>
      <c r="E62" s="76">
        <v>0</v>
      </c>
      <c r="F62" s="76">
        <f>E62</f>
        <v>0</v>
      </c>
      <c r="G62" s="75">
        <f t="shared" si="3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07">
        <f>SUM(G58,G63)</f>
        <v>0</v>
      </c>
    </row>
    <row r="65" spans="1:7" ht="12.7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ht="15.65" customHeight="1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s="47" customFormat="1" ht="8" customHeight="1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A68" s="1"/>
      <c r="B68" s="1"/>
      <c r="C68" s="1"/>
      <c r="D68" s="1"/>
      <c r="E68" s="294"/>
      <c r="F68" s="294"/>
      <c r="G68" s="294"/>
    </row>
    <row r="69" spans="1:7" x14ac:dyDescent="0.25">
      <c r="A69" s="264" t="s">
        <v>163</v>
      </c>
      <c r="B69" s="264"/>
      <c r="C69" s="264"/>
      <c r="E69" s="26" t="s">
        <v>127</v>
      </c>
      <c r="F69" s="26"/>
      <c r="G69" s="26" t="s">
        <v>128</v>
      </c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</sheetData>
  <sheetProtection algorithmName="SHA-512" hashValue="rsH5mEvRGblbGUCG3f7nkG0MpH3za4F4VQbmY6MGZcTSNBwn/IWp8zcgdvh5Njdc+TN3kC63EVZ2o8pZHMr/FQ==" saltValue="PmwNVvWJPjmjBxZwYhfrNg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E68:G68"/>
    <mergeCell ref="A65:C65"/>
    <mergeCell ref="A1:B8"/>
    <mergeCell ref="B10:G10"/>
    <mergeCell ref="B47:C47"/>
    <mergeCell ref="B48:C48"/>
    <mergeCell ref="B49:C49"/>
    <mergeCell ref="B50:C50"/>
    <mergeCell ref="B35:C35"/>
    <mergeCell ref="B36:C36"/>
    <mergeCell ref="E67:G67"/>
    <mergeCell ref="B52:C52"/>
    <mergeCell ref="C8:F8"/>
    <mergeCell ref="C1:F1"/>
    <mergeCell ref="C2:F2"/>
    <mergeCell ref="C3:F3"/>
    <mergeCell ref="C4:F4"/>
    <mergeCell ref="C6:F6"/>
    <mergeCell ref="C7:F7"/>
    <mergeCell ref="A27:G27"/>
    <mergeCell ref="A9:B9"/>
    <mergeCell ref="B12:C13"/>
    <mergeCell ref="A12:A13"/>
    <mergeCell ref="B53:C53"/>
    <mergeCell ref="B17:C17"/>
    <mergeCell ref="B19:C19"/>
    <mergeCell ref="B20:C20"/>
    <mergeCell ref="B21:C21"/>
    <mergeCell ref="B41:C41"/>
    <mergeCell ref="B42:C42"/>
    <mergeCell ref="B43:C43"/>
    <mergeCell ref="B44:C44"/>
    <mergeCell ref="B33:C33"/>
    <mergeCell ref="B34:C34"/>
    <mergeCell ref="B39:C39"/>
    <mergeCell ref="B40:C40"/>
    <mergeCell ref="B60:C60"/>
    <mergeCell ref="B54:C54"/>
    <mergeCell ref="B30:C30"/>
    <mergeCell ref="A28:A29"/>
    <mergeCell ref="B14:C14"/>
    <mergeCell ref="B15:C15"/>
    <mergeCell ref="B16:C16"/>
    <mergeCell ref="B18:C18"/>
    <mergeCell ref="B37:C37"/>
    <mergeCell ref="B38:C38"/>
    <mergeCell ref="B22:C22"/>
    <mergeCell ref="B28:C29"/>
    <mergeCell ref="B55:C55"/>
    <mergeCell ref="B56:C56"/>
    <mergeCell ref="B57:C57"/>
    <mergeCell ref="B45:C45"/>
    <mergeCell ref="A69:C69"/>
    <mergeCell ref="A11:G11"/>
    <mergeCell ref="A58:C58"/>
    <mergeCell ref="A24:C24"/>
    <mergeCell ref="B61:C61"/>
    <mergeCell ref="B62:C62"/>
    <mergeCell ref="A25:C25"/>
    <mergeCell ref="A64:C64"/>
    <mergeCell ref="A63:C63"/>
    <mergeCell ref="A23:C23"/>
    <mergeCell ref="B59:C59"/>
    <mergeCell ref="B51:C51"/>
    <mergeCell ref="B46:C46"/>
    <mergeCell ref="A66:G66"/>
    <mergeCell ref="B31:C31"/>
    <mergeCell ref="B32:C32"/>
  </mergeCells>
  <printOptions horizontalCentered="1" verticalCentered="1"/>
  <pageMargins left="0.3" right="0.3" top="0.3" bottom="0.3" header="0" footer="0"/>
  <pageSetup scale="85" orientation="portrait" r:id="rId1"/>
  <headerFooter alignWithMargins="0"/>
  <ignoredErrors>
    <ignoredError sqref="F23:G23 F58:G58" formula="1"/>
  </ignoredError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139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153" t="s">
        <v>110</v>
      </c>
      <c r="D17" s="139" t="s">
        <v>45</v>
      </c>
      <c r="E17" s="139" t="s">
        <v>46</v>
      </c>
      <c r="F17" s="139" t="s">
        <v>47</v>
      </c>
      <c r="G17" s="43" t="s">
        <v>48</v>
      </c>
    </row>
    <row r="18" spans="1:7" ht="14.75" customHeight="1" thickBot="1" x14ac:dyDescent="0.3">
      <c r="A18" s="300">
        <f>D34</f>
        <v>0</v>
      </c>
      <c r="B18" s="301"/>
      <c r="C18" s="163">
        <f>D71</f>
        <v>0</v>
      </c>
      <c r="D18" s="154">
        <f>D72</f>
        <v>0</v>
      </c>
      <c r="E18" s="154">
        <f>E72</f>
        <v>0</v>
      </c>
      <c r="F18" s="154">
        <f>F72</f>
        <v>0</v>
      </c>
      <c r="G18" s="155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x14ac:dyDescent="0.25">
      <c r="A20" s="210"/>
      <c r="B20" s="210"/>
      <c r="C20" s="210"/>
      <c r="D20" s="152"/>
      <c r="E20" s="141"/>
      <c r="F20" s="141"/>
      <c r="G20" s="141"/>
    </row>
    <row r="21" spans="1:7" ht="13" thickBot="1" x14ac:dyDescent="0.3">
      <c r="A21" s="246" t="s">
        <v>49</v>
      </c>
      <c r="B21" s="247"/>
      <c r="C21" s="247"/>
      <c r="D21" s="247"/>
      <c r="E21" s="247"/>
      <c r="F21" s="247"/>
      <c r="G21" s="248"/>
    </row>
    <row r="22" spans="1:7" ht="25.25" customHeight="1" thickTop="1" x14ac:dyDescent="0.25">
      <c r="A22" s="142" t="s">
        <v>63</v>
      </c>
      <c r="B22" s="251" t="s">
        <v>0</v>
      </c>
      <c r="C22" s="252"/>
      <c r="D22" s="143" t="s">
        <v>45</v>
      </c>
      <c r="E22" s="143" t="s">
        <v>46</v>
      </c>
      <c r="F22" s="143" t="s">
        <v>47</v>
      </c>
      <c r="G22" s="144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Amnd(1)-13613'!G22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Amnd(1)-13613'!G23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Amnd(1)-13613'!G24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Amnd(1)-13613'!G25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Amnd(1)-13613'!G26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Amnd(1)-13613'!G27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Amnd(1)-13613'!G28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Amnd(1)-13613'!G29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Amnd(1)-13613'!G30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49" t="s">
        <v>4</v>
      </c>
      <c r="B32" s="250"/>
      <c r="C32" s="250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7" ht="12.15" customHeight="1" x14ac:dyDescent="0.25">
      <c r="A33" s="302" t="s">
        <v>38</v>
      </c>
      <c r="B33" s="207"/>
      <c r="C33" s="207"/>
      <c r="D33" s="74">
        <f>'State Bud Amnd(1)-13613'!G32</f>
        <v>0</v>
      </c>
      <c r="E33" s="65">
        <v>0</v>
      </c>
      <c r="F33" s="65">
        <v>0</v>
      </c>
      <c r="G33" s="75">
        <f>D33+E33-F33</f>
        <v>0</v>
      </c>
    </row>
    <row r="34" spans="1:7" ht="12.15" customHeight="1" thickBot="1" x14ac:dyDescent="0.3">
      <c r="A34" s="255" t="s">
        <v>39</v>
      </c>
      <c r="B34" s="256"/>
      <c r="C34" s="256"/>
      <c r="D34" s="99">
        <f>SUM(D32:D33)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7" ht="14.25" customHeight="1" thickTop="1" x14ac:dyDescent="0.25">
      <c r="A35" s="224" t="s">
        <v>57</v>
      </c>
      <c r="B35" s="224"/>
      <c r="C35" s="224"/>
      <c r="D35" s="224"/>
      <c r="E35" s="224"/>
      <c r="F35" s="224"/>
      <c r="G35" s="224"/>
    </row>
    <row r="36" spans="1:7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7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7" ht="12.15" customHeight="1" x14ac:dyDescent="0.25">
      <c r="A38" s="60">
        <v>10</v>
      </c>
      <c r="B38" s="206" t="s">
        <v>5</v>
      </c>
      <c r="C38" s="207"/>
      <c r="D38" s="70">
        <f>'State Bud Amnd(1)-13613'!G37</f>
        <v>0</v>
      </c>
      <c r="E38" s="13">
        <v>0</v>
      </c>
      <c r="F38" s="13">
        <v>0</v>
      </c>
      <c r="G38" s="75">
        <f>D38+E38-F38</f>
        <v>0</v>
      </c>
    </row>
    <row r="39" spans="1:7" ht="12.15" customHeight="1" x14ac:dyDescent="0.25">
      <c r="A39" s="60">
        <v>20</v>
      </c>
      <c r="B39" s="206" t="s">
        <v>123</v>
      </c>
      <c r="C39" s="207"/>
      <c r="D39" s="70">
        <f>'State Bud Amnd(1)-13613'!G38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7" ht="12.15" customHeight="1" x14ac:dyDescent="0.25">
      <c r="A40" s="60">
        <v>30</v>
      </c>
      <c r="B40" s="206" t="s">
        <v>6</v>
      </c>
      <c r="C40" s="207"/>
      <c r="D40" s="70">
        <f>'State Bud Amnd(1)-13613'!G39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60">
        <v>40</v>
      </c>
      <c r="B41" s="206" t="s">
        <v>7</v>
      </c>
      <c r="C41" s="207"/>
      <c r="D41" s="70">
        <f>'State Bud Amnd(1)-13613'!G40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60">
        <v>41</v>
      </c>
      <c r="B42" s="206" t="s">
        <v>134</v>
      </c>
      <c r="C42" s="207"/>
      <c r="D42" s="70">
        <f>'State Bud Amnd(1)-13613'!G41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60">
        <v>42</v>
      </c>
      <c r="B43" s="206" t="s">
        <v>9</v>
      </c>
      <c r="C43" s="207"/>
      <c r="D43" s="70">
        <f>'State Bud Amnd(1)-13613'!G42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60">
        <v>43</v>
      </c>
      <c r="B44" s="206" t="s">
        <v>10</v>
      </c>
      <c r="C44" s="207"/>
      <c r="D44" s="70">
        <f>'State Bud Amnd(1)-13613'!G43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60">
        <v>44</v>
      </c>
      <c r="B45" s="206" t="s">
        <v>11</v>
      </c>
      <c r="C45" s="207"/>
      <c r="D45" s="70">
        <f>'State Bud Amnd(1)-13613'!G44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60">
        <v>45</v>
      </c>
      <c r="B46" s="206" t="s">
        <v>2</v>
      </c>
      <c r="C46" s="207"/>
      <c r="D46" s="70">
        <f>'State Bud Amnd(1)-13613'!G45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60">
        <v>46</v>
      </c>
      <c r="B47" s="206" t="s">
        <v>133</v>
      </c>
      <c r="C47" s="207"/>
      <c r="D47" s="70">
        <f>'State Bud Amnd(1)-13613'!G46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60">
        <v>47</v>
      </c>
      <c r="B48" s="206" t="s">
        <v>29</v>
      </c>
      <c r="C48" s="207"/>
      <c r="D48" s="70">
        <f>'State Bud Amnd(1)-13613'!G47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Amnd(1)-13613'!G48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Amnd(1)-13613'!G49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Amnd(1)-13613'!G50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Amnd(1)-13613'!G51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Amnd(1)-13613'!G52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Amnd(1)-13613'!G53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Amnd(1)-13613'!G54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Amnd(1)-13613'!G55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Amnd(1)-13613'!G56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Amnd(1)-13613'!G57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Amnd(1)-13613'!G58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Amnd(1)-13613'!G59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Amnd(1)-13613'!G60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Amnd(1)-13613'!G61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Amnd(1)-13613'!G62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Amnd(1)-13613'!G63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Amnd(1)-13613'!G64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Amnd(1)-13613'!G66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Amnd(1)-13613'!G67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Amnd(1)-13613'!G68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Amnd(1)-13613'!G69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161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1">
        <f>G66+G71</f>
        <v>0</v>
      </c>
    </row>
    <row r="73" spans="1:9" ht="15" customHeight="1" thickBot="1" x14ac:dyDescent="0.3">
      <c r="A73" s="193" t="s">
        <v>122</v>
      </c>
      <c r="B73" s="194"/>
      <c r="C73" s="194"/>
      <c r="D73" s="96">
        <f>D34-D72</f>
        <v>0</v>
      </c>
      <c r="E73" s="97">
        <f>E34-E72</f>
        <v>0</v>
      </c>
      <c r="F73" s="97">
        <f>F34-F72</f>
        <v>0</v>
      </c>
      <c r="G73" s="98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136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164</v>
      </c>
      <c r="B78" s="235"/>
      <c r="C78" s="235"/>
      <c r="D78" s="235"/>
      <c r="E78" s="235"/>
      <c r="F78" s="235"/>
      <c r="G78" s="235"/>
    </row>
  </sheetData>
  <sheetProtection algorithmName="SHA-512" hashValue="80uhRPZfz8V/zHDqSzgW/YoykGQ7mQtNjci5t9Lt6iNgvXaemafkA2TrSec85c7HLACHrf7BMCZtZVFXYDmayw==" saltValue="h1RYj31sfdX0oCziLrzvOw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78:G78"/>
    <mergeCell ref="F76:G76"/>
    <mergeCell ref="B70:C70"/>
    <mergeCell ref="A71:C71"/>
    <mergeCell ref="A72:C72"/>
    <mergeCell ref="F74:G74"/>
    <mergeCell ref="B75:D75"/>
    <mergeCell ref="F77:G77"/>
    <mergeCell ref="B69:C69"/>
    <mergeCell ref="A73:C73"/>
    <mergeCell ref="A74:E74"/>
    <mergeCell ref="B57:C57"/>
    <mergeCell ref="B77:D77"/>
    <mergeCell ref="B59:C59"/>
    <mergeCell ref="B60:C60"/>
    <mergeCell ref="A76:E76"/>
    <mergeCell ref="B51:C51"/>
    <mergeCell ref="B52:C52"/>
    <mergeCell ref="B68:C68"/>
    <mergeCell ref="B56:C56"/>
    <mergeCell ref="B58:C58"/>
    <mergeCell ref="B64:C64"/>
    <mergeCell ref="B65:C65"/>
    <mergeCell ref="A66:C66"/>
    <mergeCell ref="B67:C67"/>
    <mergeCell ref="B61:C61"/>
    <mergeCell ref="B63:C63"/>
    <mergeCell ref="B62:C6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50:C50"/>
    <mergeCell ref="B43:C43"/>
    <mergeCell ref="A17:B17"/>
    <mergeCell ref="A18:B18"/>
    <mergeCell ref="A32:C32"/>
    <mergeCell ref="A21:G21"/>
    <mergeCell ref="B22:C22"/>
    <mergeCell ref="B23:C23"/>
    <mergeCell ref="A33:C33"/>
    <mergeCell ref="A34:C34"/>
    <mergeCell ref="A35:G35"/>
    <mergeCell ref="A36:G36"/>
    <mergeCell ref="B37:C37"/>
    <mergeCell ref="B38:C38"/>
    <mergeCell ref="B41:C41"/>
    <mergeCell ref="B31:C31"/>
    <mergeCell ref="B42:C42"/>
    <mergeCell ref="A14:G14"/>
    <mergeCell ref="A15:G15"/>
    <mergeCell ref="A16:G16"/>
    <mergeCell ref="B26:C26"/>
    <mergeCell ref="A19:C20"/>
    <mergeCell ref="D19:G19"/>
    <mergeCell ref="B24:C24"/>
    <mergeCell ref="B25:C25"/>
    <mergeCell ref="B27:C27"/>
    <mergeCell ref="B28:C28"/>
    <mergeCell ref="B29:C29"/>
    <mergeCell ref="B30:C30"/>
    <mergeCell ref="B39:C39"/>
    <mergeCell ref="B40:C40"/>
    <mergeCell ref="A13:B13"/>
    <mergeCell ref="D13:G13"/>
    <mergeCell ref="A1:B8"/>
    <mergeCell ref="C7:E7"/>
    <mergeCell ref="A9:G10"/>
    <mergeCell ref="A11:B11"/>
    <mergeCell ref="A12:G12"/>
    <mergeCell ref="F4:G4"/>
    <mergeCell ref="C6:E6"/>
    <mergeCell ref="C1:E1"/>
    <mergeCell ref="F3:G3"/>
    <mergeCell ref="C4:E4"/>
    <mergeCell ref="F1:G1"/>
    <mergeCell ref="C2:E2"/>
    <mergeCell ref="F2:G2"/>
    <mergeCell ref="C3:E3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A18 C18" unlockedFormula="1"/>
    <ignoredError sqref="G32 G66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111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5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Amnd(2)-13613'!G23</f>
        <v>0</v>
      </c>
      <c r="E14" s="65">
        <v>0</v>
      </c>
      <c r="F14" s="74">
        <f>E14+'(Oct)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Amnd(2)-13613'!G24</f>
        <v>0</v>
      </c>
      <c r="E15" s="65">
        <v>0</v>
      </c>
      <c r="F15" s="74">
        <f>E15+'(Oct)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Amnd(2)-13613'!G25</f>
        <v>0</v>
      </c>
      <c r="E16" s="65">
        <v>0</v>
      </c>
      <c r="F16" s="74">
        <f>E16+'(Oct)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Amnd(2)-13613'!G26</f>
        <v>0</v>
      </c>
      <c r="E17" s="65">
        <v>0</v>
      </c>
      <c r="F17" s="74">
        <f>E17+'(Oct)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Amnd(2)-13613'!G27</f>
        <v>0</v>
      </c>
      <c r="E18" s="65">
        <v>0</v>
      </c>
      <c r="F18" s="74">
        <f>E18+'(Oct)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Amnd(2)-13613'!G28</f>
        <v>0</v>
      </c>
      <c r="E19" s="65">
        <v>0</v>
      </c>
      <c r="F19" s="74">
        <f>E19+'(Oct)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28</v>
      </c>
      <c r="C20" s="273"/>
      <c r="D20" s="74">
        <f>'State Bud Amnd(2)-13613'!G29</f>
        <v>0</v>
      </c>
      <c r="E20" s="65">
        <v>0</v>
      </c>
      <c r="F20" s="74">
        <f>E20+'(Oct)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Amnd(2)-13613'!G30</f>
        <v>0</v>
      </c>
      <c r="E21" s="65">
        <v>0</v>
      </c>
      <c r="F21" s="74">
        <f>E21+'(Oct)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Amnd(2)-13613'!G31</f>
        <v>0</v>
      </c>
      <c r="E22" s="65">
        <v>0</v>
      </c>
      <c r="F22" s="74">
        <f>E22+'(Oct) State Fin-13650'!F22</f>
        <v>0</v>
      </c>
      <c r="G22" s="75">
        <f t="shared" si="0"/>
        <v>0</v>
      </c>
    </row>
    <row r="23" spans="1:7" s="42" customFormat="1" ht="12.75" customHeight="1" x14ac:dyDescent="0.25">
      <c r="A23" s="236" t="s">
        <v>4</v>
      </c>
      <c r="B23" s="232"/>
      <c r="C23" s="237"/>
      <c r="D23" s="74">
        <f>SUM(D14:D22)</f>
        <v>0</v>
      </c>
      <c r="E23" s="74">
        <f>SUM(E14:E22)</f>
        <v>0</v>
      </c>
      <c r="F23" s="74">
        <f>SUM(F14:F22)</f>
        <v>0</v>
      </c>
      <c r="G23" s="75">
        <f>SUM(G14:G22)</f>
        <v>0</v>
      </c>
    </row>
    <row r="24" spans="1:7" s="42" customFormat="1" ht="12.75" customHeight="1" x14ac:dyDescent="0.25">
      <c r="A24" s="236" t="s">
        <v>95</v>
      </c>
      <c r="B24" s="232"/>
      <c r="C24" s="237"/>
      <c r="D24" s="74">
        <f>'State Bud Amnd(2)-13613'!G33</f>
        <v>0</v>
      </c>
      <c r="E24" s="65">
        <v>0</v>
      </c>
      <c r="F24" s="74">
        <f>E24+'(Oct)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305" t="s">
        <v>94</v>
      </c>
      <c r="B25" s="306"/>
      <c r="C25" s="307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Amnd(2)-13613'!G38</f>
        <v>0</v>
      </c>
      <c r="E30" s="13">
        <v>0</v>
      </c>
      <c r="F30" s="70">
        <f>E30+'(Oct)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72" t="s">
        <v>123</v>
      </c>
      <c r="C31" s="273"/>
      <c r="D31" s="70">
        <f>'State Bud Amnd(2)-13613'!G39</f>
        <v>0</v>
      </c>
      <c r="E31" s="13">
        <v>0</v>
      </c>
      <c r="F31" s="70">
        <f>E31+'(Oct)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Amnd(2)-13613'!G40</f>
        <v>0</v>
      </c>
      <c r="E32" s="13">
        <v>0</v>
      </c>
      <c r="F32" s="70">
        <f>E32+'(Oct)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Amnd(2)-13613'!G41</f>
        <v>0</v>
      </c>
      <c r="E33" s="13">
        <v>0</v>
      </c>
      <c r="F33" s="70">
        <f>E33+'(Oct)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Amnd(2)-13613'!G42</f>
        <v>0</v>
      </c>
      <c r="E34" s="13">
        <v>0</v>
      </c>
      <c r="F34" s="70">
        <f>E34+'(Oct)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Amnd(2)-13613'!G43</f>
        <v>0</v>
      </c>
      <c r="E35" s="13">
        <v>0</v>
      </c>
      <c r="F35" s="70">
        <f>E35+'(Oct)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Amnd(2)-13613'!G44</f>
        <v>0</v>
      </c>
      <c r="E36" s="13">
        <v>0</v>
      </c>
      <c r="F36" s="70">
        <f>E36+'(Oct)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Amnd(2)-13613'!G45</f>
        <v>0</v>
      </c>
      <c r="E37" s="13">
        <v>0</v>
      </c>
      <c r="F37" s="70">
        <f>E37+'(Oct)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Amnd(2)-13613'!G46</f>
        <v>0</v>
      </c>
      <c r="E38" s="13">
        <v>0</v>
      </c>
      <c r="F38" s="70">
        <f>E38+'(Oct)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Amnd(2)-13613'!G47</f>
        <v>0</v>
      </c>
      <c r="E39" s="13">
        <v>0</v>
      </c>
      <c r="F39" s="70">
        <f>E39+'(Oct)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Amnd(2)-13613'!G48</f>
        <v>0</v>
      </c>
      <c r="E40" s="13">
        <v>0</v>
      </c>
      <c r="F40" s="70">
        <f>E40+'(Oct)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Amnd(2)-13613'!G49</f>
        <v>0</v>
      </c>
      <c r="E41" s="13">
        <v>0</v>
      </c>
      <c r="F41" s="70">
        <f>E41+'(Oct)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Amnd(2)-13613'!G50</f>
        <v>0</v>
      </c>
      <c r="E42" s="13">
        <v>0</v>
      </c>
      <c r="F42" s="70">
        <f>E42+'(Oct)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Amnd(2)-13613'!G51</f>
        <v>0</v>
      </c>
      <c r="E43" s="13">
        <v>0</v>
      </c>
      <c r="F43" s="70">
        <f>E43+'(Oct)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Amnd(2)-13613'!G52</f>
        <v>0</v>
      </c>
      <c r="E44" s="13">
        <v>0</v>
      </c>
      <c r="F44" s="70">
        <f>E44+'(Oct)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Amnd(2)-13613'!G53</f>
        <v>0</v>
      </c>
      <c r="E45" s="13">
        <v>0</v>
      </c>
      <c r="F45" s="70">
        <f>E45+'(Oct)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Amnd(2)-13613'!G54</f>
        <v>0</v>
      </c>
      <c r="E46" s="13">
        <v>0</v>
      </c>
      <c r="F46" s="70">
        <f>E46+'(Oct)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Amnd(2)-13613'!G55</f>
        <v>0</v>
      </c>
      <c r="E47" s="13">
        <v>0</v>
      </c>
      <c r="F47" s="70">
        <f>E47+'(Oct)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Amnd(2)-13613'!G56</f>
        <v>0</v>
      </c>
      <c r="E48" s="13">
        <v>0</v>
      </c>
      <c r="F48" s="70">
        <f>E48+'(Oct)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Amnd(2)-13613'!G57</f>
        <v>0</v>
      </c>
      <c r="E49" s="13">
        <v>0</v>
      </c>
      <c r="F49" s="70">
        <f>E49+'(Oct)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Amnd(2)-13613'!G58</f>
        <v>0</v>
      </c>
      <c r="E50" s="13">
        <v>0</v>
      </c>
      <c r="F50" s="70">
        <f>E50+'(Oct)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Amnd(2)-13613'!G59</f>
        <v>0</v>
      </c>
      <c r="E51" s="13">
        <v>0</v>
      </c>
      <c r="F51" s="70">
        <f>E51+'(Oct)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Amnd(2)-13613'!G60</f>
        <v>0</v>
      </c>
      <c r="E52" s="13">
        <v>0</v>
      </c>
      <c r="F52" s="70">
        <f>E52+'(Oct)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Amnd(2)-13613'!G61</f>
        <v>0</v>
      </c>
      <c r="E53" s="13">
        <v>0</v>
      </c>
      <c r="F53" s="70">
        <f>E53+'(Oct)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Amnd(2)-13613'!G62</f>
        <v>0</v>
      </c>
      <c r="E54" s="13">
        <v>0</v>
      </c>
      <c r="F54" s="70">
        <f>E54+'(Oct)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Amnd(2)-13613'!G63</f>
        <v>0</v>
      </c>
      <c r="E55" s="13">
        <v>0</v>
      </c>
      <c r="F55" s="70">
        <f>E55+'(Oct)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Amnd(2)-13613'!G64</f>
        <v>0</v>
      </c>
      <c r="E56" s="13">
        <v>0</v>
      </c>
      <c r="F56" s="70">
        <f>E56+'(Oct)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Amnd(2)-13613'!G65</f>
        <v>0</v>
      </c>
      <c r="E57" s="13">
        <v>0</v>
      </c>
      <c r="F57" s="70">
        <f>E57+'(Oct)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Amnd(2)-13613'!G67</f>
        <v>0</v>
      </c>
      <c r="E59" s="76">
        <v>0</v>
      </c>
      <c r="F59" s="70">
        <f>E59+'(Oct)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Amnd(2)-13613'!G68</f>
        <v>0</v>
      </c>
      <c r="E60" s="76">
        <v>0</v>
      </c>
      <c r="F60" s="70">
        <f>E60+'(Oct)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135</v>
      </c>
      <c r="C61" s="271"/>
      <c r="D61" s="70">
        <f>'State Bud Amnd(2)-13613'!G69</f>
        <v>0</v>
      </c>
      <c r="E61" s="76">
        <v>0</v>
      </c>
      <c r="F61" s="70">
        <f>E61+'(Oct)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Amnd(2)-13613'!G70</f>
        <v>0</v>
      </c>
      <c r="E62" s="76">
        <v>0</v>
      </c>
      <c r="F62" s="70">
        <f>E62+'(Oct) State Fin-13650'!F62</f>
        <v>0</v>
      </c>
      <c r="G62" s="75">
        <f t="shared" si="1"/>
        <v>0</v>
      </c>
    </row>
    <row r="63" spans="1:7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3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QXyxd8vfO1ijnr510M5b5hKhD3rgFeOXN2GeK2jOq30ShlpL6v8U7JZuwoSpc40AiWiq/D5c98bw6sh7PkRgFQ==" saltValue="0fDaoT+EYN4oPUoYdmqvAg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3:C63"/>
    <mergeCell ref="E67:G67"/>
    <mergeCell ref="A69:C69"/>
    <mergeCell ref="A65:C65"/>
    <mergeCell ref="A66:G66"/>
    <mergeCell ref="E68:G68"/>
    <mergeCell ref="A64:C64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6" orientation="portrait" r:id="rId1"/>
  <headerFooter alignWithMargins="0"/>
  <ignoredErrors>
    <ignoredError sqref="G23 G58" formula="1"/>
  </ignoredError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  <pageSetUpPr fitToPage="1"/>
  </sheetPr>
  <dimension ref="A1:J80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166"/>
      <c r="G1" s="166"/>
    </row>
    <row r="2" spans="1:8" ht="15.5" x14ac:dyDescent="0.35">
      <c r="A2" s="299"/>
      <c r="B2" s="299"/>
      <c r="C2" s="180" t="s">
        <v>56</v>
      </c>
      <c r="D2" s="180"/>
      <c r="E2" s="180"/>
      <c r="F2" s="166"/>
      <c r="G2" s="166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138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153" t="s">
        <v>110</v>
      </c>
      <c r="D17" s="139" t="s">
        <v>45</v>
      </c>
      <c r="E17" s="139" t="s">
        <v>46</v>
      </c>
      <c r="F17" s="139" t="s">
        <v>47</v>
      </c>
      <c r="G17" s="43" t="s">
        <v>48</v>
      </c>
    </row>
    <row r="18" spans="1:7" ht="14.75" customHeight="1" thickBot="1" x14ac:dyDescent="0.3">
      <c r="A18" s="300">
        <f>D34</f>
        <v>0</v>
      </c>
      <c r="B18" s="301"/>
      <c r="C18" s="163">
        <f>D71</f>
        <v>0</v>
      </c>
      <c r="D18" s="154">
        <f>D72</f>
        <v>0</v>
      </c>
      <c r="E18" s="154">
        <f>E72</f>
        <v>0</v>
      </c>
      <c r="F18" s="154">
        <f>F72</f>
        <v>0</v>
      </c>
      <c r="G18" s="155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x14ac:dyDescent="0.25">
      <c r="A20" s="210"/>
      <c r="B20" s="210"/>
      <c r="C20" s="210"/>
      <c r="D20" s="152"/>
      <c r="E20" s="141"/>
      <c r="F20" s="141"/>
      <c r="G20" s="141"/>
    </row>
    <row r="21" spans="1:7" ht="13" thickBot="1" x14ac:dyDescent="0.3">
      <c r="A21" s="246" t="s">
        <v>49</v>
      </c>
      <c r="B21" s="247"/>
      <c r="C21" s="247"/>
      <c r="D21" s="247"/>
      <c r="E21" s="247"/>
      <c r="F21" s="247"/>
      <c r="G21" s="248"/>
    </row>
    <row r="22" spans="1:7" ht="25.25" customHeight="1" thickTop="1" x14ac:dyDescent="0.25">
      <c r="A22" s="142" t="s">
        <v>63</v>
      </c>
      <c r="B22" s="251" t="s">
        <v>0</v>
      </c>
      <c r="C22" s="252"/>
      <c r="D22" s="143" t="s">
        <v>45</v>
      </c>
      <c r="E22" s="143" t="s">
        <v>46</v>
      </c>
      <c r="F22" s="143" t="s">
        <v>47</v>
      </c>
      <c r="G22" s="144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Amnd(2)-13613'!G23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Amnd(2)-13613'!G24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Amnd(2)-13613'!G25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Amnd(2)-13613'!G26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Amnd(2)-13613'!G27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Amnd(2)-13613'!G28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Amnd(2)-13613'!G29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Amnd(2)-13613'!G30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Amnd(2)-13613'!G31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7" ht="12.15" customHeight="1" x14ac:dyDescent="0.25">
      <c r="A33" s="309" t="s">
        <v>38</v>
      </c>
      <c r="B33" s="310"/>
      <c r="C33" s="310"/>
      <c r="D33" s="74">
        <f>'State Bud Amnd(2)-13613'!G33</f>
        <v>0</v>
      </c>
      <c r="E33" s="65">
        <v>0</v>
      </c>
      <c r="F33" s="65">
        <v>0</v>
      </c>
      <c r="G33" s="75">
        <f>D33+E33-F33</f>
        <v>0</v>
      </c>
    </row>
    <row r="34" spans="1:7" ht="12.15" customHeight="1" thickBot="1" x14ac:dyDescent="0.3">
      <c r="A34" s="305" t="s">
        <v>39</v>
      </c>
      <c r="B34" s="311"/>
      <c r="C34" s="311"/>
      <c r="D34" s="99">
        <f>SUM(D32:D33)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7" ht="14.25" customHeight="1" thickTop="1" x14ac:dyDescent="0.25">
      <c r="A35" s="224" t="s">
        <v>57</v>
      </c>
      <c r="B35" s="224"/>
      <c r="C35" s="224"/>
      <c r="D35" s="224"/>
      <c r="E35" s="224"/>
      <c r="F35" s="224"/>
      <c r="G35" s="224"/>
    </row>
    <row r="36" spans="1:7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7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7" ht="12.15" customHeight="1" x14ac:dyDescent="0.25">
      <c r="A38" s="60">
        <v>10</v>
      </c>
      <c r="B38" s="206" t="s">
        <v>5</v>
      </c>
      <c r="C38" s="207"/>
      <c r="D38" s="70">
        <f>'State Bud Amnd(2)-13613'!G38</f>
        <v>0</v>
      </c>
      <c r="E38" s="13">
        <v>0</v>
      </c>
      <c r="F38" s="13">
        <v>0</v>
      </c>
      <c r="G38" s="75">
        <f>D38+E38-F38</f>
        <v>0</v>
      </c>
    </row>
    <row r="39" spans="1:7" ht="12.15" customHeight="1" x14ac:dyDescent="0.25">
      <c r="A39" s="60">
        <v>20</v>
      </c>
      <c r="B39" s="206" t="s">
        <v>123</v>
      </c>
      <c r="C39" s="207"/>
      <c r="D39" s="70">
        <f>'State Bud Amnd(2)-13613'!G39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7" ht="12.15" customHeight="1" x14ac:dyDescent="0.25">
      <c r="A40" s="60">
        <v>30</v>
      </c>
      <c r="B40" s="206" t="s">
        <v>6</v>
      </c>
      <c r="C40" s="207"/>
      <c r="D40" s="70">
        <f>'State Bud Amnd(2)-13613'!G40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60">
        <v>40</v>
      </c>
      <c r="B41" s="206" t="s">
        <v>7</v>
      </c>
      <c r="C41" s="207"/>
      <c r="D41" s="70">
        <f>'State Bud Amnd(2)-13613'!G41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60">
        <v>41</v>
      </c>
      <c r="B42" s="206" t="s">
        <v>134</v>
      </c>
      <c r="C42" s="207"/>
      <c r="D42" s="70">
        <f>'State Bud Amnd(2)-13613'!G42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60">
        <v>42</v>
      </c>
      <c r="B43" s="206" t="s">
        <v>9</v>
      </c>
      <c r="C43" s="207"/>
      <c r="D43" s="70">
        <f>'State Bud Amnd(2)-13613'!G43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60">
        <v>43</v>
      </c>
      <c r="B44" s="206" t="s">
        <v>10</v>
      </c>
      <c r="C44" s="207"/>
      <c r="D44" s="70">
        <f>'State Bud Amnd(2)-13613'!G44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60">
        <v>44</v>
      </c>
      <c r="B45" s="206" t="s">
        <v>11</v>
      </c>
      <c r="C45" s="207"/>
      <c r="D45" s="70">
        <f>'State Bud Amnd(2)-13613'!G45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60">
        <v>45</v>
      </c>
      <c r="B46" s="206" t="s">
        <v>2</v>
      </c>
      <c r="C46" s="207"/>
      <c r="D46" s="70">
        <f>'State Bud Amnd(2)-13613'!G46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60">
        <v>46</v>
      </c>
      <c r="B47" s="206" t="s">
        <v>133</v>
      </c>
      <c r="C47" s="207"/>
      <c r="D47" s="70">
        <f>'State Bud Amnd(2)-13613'!G47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60">
        <v>47</v>
      </c>
      <c r="B48" s="206" t="s">
        <v>29</v>
      </c>
      <c r="C48" s="207"/>
      <c r="D48" s="70">
        <f>'State Bud Amnd(2)-13613'!G48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Amnd(2)-13613'!G49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Amnd(2)-13613'!G50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Amnd(2)-13613'!G51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Amnd(2)-13613'!G52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Amnd(2)-13613'!G53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Amnd(2)-13613'!G54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Amnd(2)-13613'!G55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Amnd(2)-13613'!G56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Amnd(2)-13613'!G57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Amnd(2)-13613'!G58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Amnd(2)-13613'!G59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Amnd(2)-13613'!G60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Amnd(2)-13613'!G61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Amnd(2)-13613'!G62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Amnd(2)-13613'!G63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Amnd(2)-13613'!G64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Amnd(2)-13613'!G65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Amnd(2)-13613'!G67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Amnd(2)-13613'!G68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Amnd(2)-13613'!G69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Amnd(2)-13613'!G70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161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1">
        <f>G66+G71</f>
        <v>0</v>
      </c>
    </row>
    <row r="73" spans="1:9" ht="15" customHeight="1" thickBot="1" x14ac:dyDescent="0.3">
      <c r="A73" s="193" t="s">
        <v>122</v>
      </c>
      <c r="B73" s="194"/>
      <c r="C73" s="194"/>
      <c r="D73" s="96">
        <f>D34-D72</f>
        <v>0</v>
      </c>
      <c r="E73" s="97">
        <f>E34-E72</f>
        <v>0</v>
      </c>
      <c r="F73" s="97">
        <f>F34-F72</f>
        <v>0</v>
      </c>
      <c r="G73" s="98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162</v>
      </c>
      <c r="B78" s="235"/>
      <c r="C78" s="235"/>
      <c r="D78" s="235"/>
      <c r="E78" s="235"/>
      <c r="F78" s="235"/>
      <c r="G78" s="235"/>
    </row>
    <row r="79" spans="1:9" x14ac:dyDescent="0.25">
      <c r="A79" s="4" t="s">
        <v>168</v>
      </c>
    </row>
    <row r="80" spans="1:9" x14ac:dyDescent="0.25">
      <c r="A80" s="4" t="s">
        <v>169</v>
      </c>
    </row>
  </sheetData>
  <sheetProtection algorithmName="SHA-512" hashValue="wumj+5K02AaIOq5iwjJ7ZDQTXUcUGSWIFj2ZUZhvEmAW6YXYl8VpGC5+72vHSCX2A75qzL331f2GwT9lTl3Enw==" saltValue="JoT1GmF8lvOdiOr4eoZstw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2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B69:C69"/>
    <mergeCell ref="A73:C73"/>
    <mergeCell ref="A74:E74"/>
    <mergeCell ref="B57:C57"/>
    <mergeCell ref="B58:C58"/>
    <mergeCell ref="B59:C59"/>
    <mergeCell ref="B60:C60"/>
    <mergeCell ref="B61:C61"/>
    <mergeCell ref="B63:C63"/>
    <mergeCell ref="B64:C64"/>
    <mergeCell ref="B45:C45"/>
    <mergeCell ref="B46:C46"/>
    <mergeCell ref="B47:C47"/>
    <mergeCell ref="B48:C48"/>
    <mergeCell ref="B49:C49"/>
    <mergeCell ref="B55:C55"/>
    <mergeCell ref="B65:C65"/>
    <mergeCell ref="A66:C66"/>
    <mergeCell ref="B67:C67"/>
    <mergeCell ref="B68:C68"/>
    <mergeCell ref="B56:C56"/>
    <mergeCell ref="B62:C62"/>
    <mergeCell ref="B50:C50"/>
    <mergeCell ref="B51:C51"/>
    <mergeCell ref="B52:C52"/>
    <mergeCell ref="B53:C53"/>
    <mergeCell ref="B54:C54"/>
    <mergeCell ref="B26:C26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3:C43"/>
    <mergeCell ref="B42:C42"/>
    <mergeCell ref="A14:G14"/>
    <mergeCell ref="A17:B17"/>
    <mergeCell ref="A18:B18"/>
    <mergeCell ref="A32:C32"/>
    <mergeCell ref="A21:G21"/>
    <mergeCell ref="B22:C22"/>
    <mergeCell ref="B23:C23"/>
    <mergeCell ref="B24:C24"/>
    <mergeCell ref="B25:C25"/>
    <mergeCell ref="B27:C27"/>
    <mergeCell ref="B29:C29"/>
    <mergeCell ref="B30:C30"/>
    <mergeCell ref="B31:C31"/>
    <mergeCell ref="B28:C28"/>
    <mergeCell ref="A19:C20"/>
    <mergeCell ref="D19:G19"/>
    <mergeCell ref="A15:G15"/>
    <mergeCell ref="A16:G16"/>
    <mergeCell ref="A1:B8"/>
    <mergeCell ref="C1:E1"/>
    <mergeCell ref="F3:G3"/>
    <mergeCell ref="C4:E4"/>
    <mergeCell ref="C2:E2"/>
    <mergeCell ref="C3:E3"/>
    <mergeCell ref="C7:E7"/>
    <mergeCell ref="A9:G10"/>
    <mergeCell ref="A11:B11"/>
    <mergeCell ref="F4:G4"/>
    <mergeCell ref="C6:E6"/>
    <mergeCell ref="A12:G12"/>
    <mergeCell ref="A13:B13"/>
    <mergeCell ref="D13:G13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112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Amnd(3)-13613'!G23</f>
        <v>0</v>
      </c>
      <c r="E14" s="65">
        <v>0</v>
      </c>
      <c r="F14" s="74">
        <f>E14+'(Nov)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Amnd(3)-13613'!G24</f>
        <v>0</v>
      </c>
      <c r="E15" s="65">
        <v>0</v>
      </c>
      <c r="F15" s="74">
        <f>E15+'(Nov)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Amnd(3)-13613'!G25</f>
        <v>0</v>
      </c>
      <c r="E16" s="65">
        <v>0</v>
      </c>
      <c r="F16" s="74">
        <f>E16+'(Nov)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Amnd(3)-13613'!G26</f>
        <v>0</v>
      </c>
      <c r="E17" s="65">
        <v>0</v>
      </c>
      <c r="F17" s="74">
        <f>E17+'(Nov)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Amnd(3)-13613'!G27</f>
        <v>0</v>
      </c>
      <c r="E18" s="65">
        <v>0</v>
      </c>
      <c r="F18" s="74">
        <f>E18+'(Nov)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Amnd(3)-13613'!G28</f>
        <v>0</v>
      </c>
      <c r="E19" s="65">
        <v>0</v>
      </c>
      <c r="F19" s="74">
        <f>E19+'(Nov)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Amnd(3)-13613'!G29</f>
        <v>0</v>
      </c>
      <c r="E20" s="65">
        <v>0</v>
      </c>
      <c r="F20" s="74">
        <f>E20+'(Nov)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Amnd(3)-13613'!G30</f>
        <v>0</v>
      </c>
      <c r="E21" s="65">
        <v>0</v>
      </c>
      <c r="F21" s="74">
        <f>E21+'(Nov)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Amnd(3)-13613'!G31</f>
        <v>0</v>
      </c>
      <c r="E22" s="65">
        <v>0</v>
      </c>
      <c r="F22" s="74">
        <f>E22+'(Nov) State Fin-13650'!F22</f>
        <v>0</v>
      </c>
      <c r="G22" s="75">
        <f t="shared" si="0"/>
        <v>0</v>
      </c>
    </row>
    <row r="23" spans="1:7" s="42" customFormat="1" ht="12.75" customHeight="1" x14ac:dyDescent="0.25">
      <c r="A23" s="236" t="s">
        <v>4</v>
      </c>
      <c r="B23" s="232"/>
      <c r="C23" s="237"/>
      <c r="D23" s="74">
        <f>SUM(D14:D22)</f>
        <v>0</v>
      </c>
      <c r="E23" s="74">
        <f>SUM(E14:E22)</f>
        <v>0</v>
      </c>
      <c r="F23" s="74">
        <f>SUM(F14:F22)</f>
        <v>0</v>
      </c>
      <c r="G23" s="75">
        <f>SUM(G14:G22)</f>
        <v>0</v>
      </c>
    </row>
    <row r="24" spans="1:7" s="42" customFormat="1" ht="12.75" customHeight="1" x14ac:dyDescent="0.25">
      <c r="A24" s="236" t="s">
        <v>95</v>
      </c>
      <c r="B24" s="232"/>
      <c r="C24" s="237"/>
      <c r="D24" s="74">
        <f>'State Bud Amnd(3)-13613'!G33</f>
        <v>0</v>
      </c>
      <c r="E24" s="65">
        <v>0</v>
      </c>
      <c r="F24" s="74">
        <f>E24+'(Nov)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305" t="s">
        <v>94</v>
      </c>
      <c r="B25" s="306"/>
      <c r="C25" s="307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Amnd(3)-13613'!G38</f>
        <v>0</v>
      </c>
      <c r="E30" s="13">
        <v>0</v>
      </c>
      <c r="F30" s="70">
        <f>E30+'(Nov)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72" t="s">
        <v>123</v>
      </c>
      <c r="C31" s="273"/>
      <c r="D31" s="70">
        <f>'State Bud Amnd(3)-13613'!G39</f>
        <v>0</v>
      </c>
      <c r="E31" s="13">
        <v>0</v>
      </c>
      <c r="F31" s="70">
        <f>E31+'(Nov)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Amnd(3)-13613'!G40</f>
        <v>0</v>
      </c>
      <c r="E32" s="13">
        <v>0</v>
      </c>
      <c r="F32" s="70">
        <f>E32+'(Nov)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Amnd(3)-13613'!G41</f>
        <v>0</v>
      </c>
      <c r="E33" s="13">
        <v>0</v>
      </c>
      <c r="F33" s="70">
        <f>E33+'(Nov)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Amnd(3)-13613'!G42</f>
        <v>0</v>
      </c>
      <c r="E34" s="13">
        <v>0</v>
      </c>
      <c r="F34" s="70">
        <f>E34+'(Nov)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Amnd(3)-13613'!G43</f>
        <v>0</v>
      </c>
      <c r="E35" s="13">
        <v>0</v>
      </c>
      <c r="F35" s="70">
        <f>E35+'(Nov)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Amnd(3)-13613'!G44</f>
        <v>0</v>
      </c>
      <c r="E36" s="13">
        <v>0</v>
      </c>
      <c r="F36" s="70">
        <f>E36+'(Nov)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Amnd(3)-13613'!G45</f>
        <v>0</v>
      </c>
      <c r="E37" s="13">
        <v>0</v>
      </c>
      <c r="F37" s="70">
        <f>E37+'(Nov)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Amnd(3)-13613'!G46</f>
        <v>0</v>
      </c>
      <c r="E38" s="13">
        <v>0</v>
      </c>
      <c r="F38" s="70">
        <f>E38+'(Nov)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Amnd(3)-13613'!G47</f>
        <v>0</v>
      </c>
      <c r="E39" s="13">
        <v>0</v>
      </c>
      <c r="F39" s="70">
        <f>E39+'(Nov)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Amnd(3)-13613'!G48</f>
        <v>0</v>
      </c>
      <c r="E40" s="13">
        <v>0</v>
      </c>
      <c r="F40" s="70">
        <f>E40+'(Nov)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Amnd(3)-13613'!G49</f>
        <v>0</v>
      </c>
      <c r="E41" s="13">
        <v>0</v>
      </c>
      <c r="F41" s="70">
        <f>E41+'(Nov)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Amnd(3)-13613'!G50</f>
        <v>0</v>
      </c>
      <c r="E42" s="13">
        <v>0</v>
      </c>
      <c r="F42" s="70">
        <f>E42+'(Nov)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Amnd(3)-13613'!G51</f>
        <v>0</v>
      </c>
      <c r="E43" s="13">
        <v>0</v>
      </c>
      <c r="F43" s="70">
        <f>E43+'(Nov)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Amnd(3)-13613'!G52</f>
        <v>0</v>
      </c>
      <c r="E44" s="13">
        <v>0</v>
      </c>
      <c r="F44" s="70">
        <f>E44+'(Nov)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Amnd(3)-13613'!G53</f>
        <v>0</v>
      </c>
      <c r="E45" s="13">
        <v>0</v>
      </c>
      <c r="F45" s="70">
        <f>E45+'(Nov)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Amnd(3)-13613'!G54</f>
        <v>0</v>
      </c>
      <c r="E46" s="13">
        <v>0</v>
      </c>
      <c r="F46" s="70">
        <f>E46+'(Nov)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Amnd(3)-13613'!G55</f>
        <v>0</v>
      </c>
      <c r="E47" s="13">
        <v>0</v>
      </c>
      <c r="F47" s="70">
        <f>E47+'(Nov)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Amnd(3)-13613'!G56</f>
        <v>0</v>
      </c>
      <c r="E48" s="13">
        <v>0</v>
      </c>
      <c r="F48" s="70">
        <f>E48+'(Nov)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Amnd(3)-13613'!G57</f>
        <v>0</v>
      </c>
      <c r="E49" s="13">
        <v>0</v>
      </c>
      <c r="F49" s="70">
        <f>E49+'(Nov)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Amnd(3)-13613'!G58</f>
        <v>0</v>
      </c>
      <c r="E50" s="13">
        <v>0</v>
      </c>
      <c r="F50" s="70">
        <f>E50+'(Nov)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Amnd(3)-13613'!G59</f>
        <v>0</v>
      </c>
      <c r="E51" s="13">
        <v>0</v>
      </c>
      <c r="F51" s="70">
        <f>E51+'(Nov)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Amnd(3)-13613'!G60</f>
        <v>0</v>
      </c>
      <c r="E52" s="13">
        <v>0</v>
      </c>
      <c r="F52" s="70">
        <f>E52+'(Nov)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Amnd(3)-13613'!G61</f>
        <v>0</v>
      </c>
      <c r="E53" s="13">
        <v>0</v>
      </c>
      <c r="F53" s="70">
        <f>E53+'(Nov)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Amnd(3)-13613'!G62</f>
        <v>0</v>
      </c>
      <c r="E54" s="13">
        <v>0</v>
      </c>
      <c r="F54" s="70">
        <f>E54+'(Nov)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Amnd(3)-13613'!G63</f>
        <v>0</v>
      </c>
      <c r="E55" s="13">
        <v>0</v>
      </c>
      <c r="F55" s="70">
        <f>E55+'(Nov)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Amnd(3)-13613'!G64</f>
        <v>0</v>
      </c>
      <c r="E56" s="13">
        <v>0</v>
      </c>
      <c r="F56" s="70">
        <f>E56+'(Nov)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Amnd(3)-13613'!G65</f>
        <v>0</v>
      </c>
      <c r="E57" s="13">
        <v>0</v>
      </c>
      <c r="F57" s="70">
        <f>E57+'(Nov)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Amnd(3)-13613'!G67</f>
        <v>0</v>
      </c>
      <c r="E59" s="76">
        <v>0</v>
      </c>
      <c r="F59" s="70">
        <f>E59+'(Nov)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Amnd(3)-13613'!G68</f>
        <v>0</v>
      </c>
      <c r="E60" s="76">
        <v>0</v>
      </c>
      <c r="F60" s="70">
        <f>E60+'(Nov)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42</v>
      </c>
      <c r="C61" s="271"/>
      <c r="D61" s="70">
        <f>'State Bud Amnd(3)-13613'!G69</f>
        <v>0</v>
      </c>
      <c r="E61" s="76">
        <v>0</v>
      </c>
      <c r="F61" s="70">
        <f>E61+'(Nov)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Amnd(3)-13613'!G70</f>
        <v>0</v>
      </c>
      <c r="E62" s="76">
        <v>0</v>
      </c>
      <c r="F62" s="70">
        <f>E62+'(Nov)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0">
        <f>SUM(G59:G62)</f>
        <v>0</v>
      </c>
    </row>
    <row r="64" spans="1:7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06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8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E67" s="201"/>
      <c r="F67" s="201"/>
      <c r="G67" s="201"/>
    </row>
    <row r="68" spans="1:7" ht="13" thickBot="1" x14ac:dyDescent="0.3">
      <c r="E68" s="294"/>
      <c r="F68" s="294"/>
      <c r="G68" s="294"/>
    </row>
    <row r="69" spans="1:7" x14ac:dyDescent="0.25">
      <c r="A69" s="264" t="s">
        <v>163</v>
      </c>
      <c r="B69" s="264"/>
      <c r="C69" s="264"/>
      <c r="E69" s="95" t="s">
        <v>127</v>
      </c>
      <c r="F69" s="95"/>
      <c r="G69" s="95" t="s">
        <v>128</v>
      </c>
    </row>
  </sheetData>
  <sheetProtection algorithmName="SHA-512" hashValue="nu+KRbvzOq9PSGF64slOkyvwU7mzxjHlpsnsvbZlJ9YhKGenCeOFJc24MLEPNyaNnobqFhK9uZDVwQBPDmOE1Q==" saltValue="BlVQhmVj8tMAtRxjzE0rkA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3:C63"/>
    <mergeCell ref="E67:G67"/>
    <mergeCell ref="A69:C69"/>
    <mergeCell ref="A65:C65"/>
    <mergeCell ref="A66:G66"/>
    <mergeCell ref="E68:G68"/>
    <mergeCell ref="A64:C64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5" orientation="portrait" r:id="rId1"/>
  <headerFooter alignWithMargins="0"/>
  <ignoredErrors>
    <ignoredError sqref="G58 G23" formula="1"/>
  </ignoredError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-0.249977111117893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139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153" t="s">
        <v>110</v>
      </c>
      <c r="D17" s="139" t="s">
        <v>45</v>
      </c>
      <c r="E17" s="139" t="s">
        <v>46</v>
      </c>
      <c r="F17" s="139" t="s">
        <v>47</v>
      </c>
      <c r="G17" s="43" t="s">
        <v>48</v>
      </c>
    </row>
    <row r="18" spans="1:7" ht="14.75" customHeight="1" thickBot="1" x14ac:dyDescent="0.3">
      <c r="A18" s="300">
        <f>D34</f>
        <v>0</v>
      </c>
      <c r="B18" s="301"/>
      <c r="C18" s="163">
        <f>D71</f>
        <v>0</v>
      </c>
      <c r="D18" s="154">
        <f>D72</f>
        <v>0</v>
      </c>
      <c r="E18" s="154">
        <f>E72</f>
        <v>0</v>
      </c>
      <c r="F18" s="154">
        <f>F72</f>
        <v>0</v>
      </c>
      <c r="G18" s="155">
        <f>G72</f>
        <v>0</v>
      </c>
    </row>
    <row r="19" spans="1:7" ht="12.9" customHeight="1" thickTop="1" x14ac:dyDescent="0.25">
      <c r="A19" s="208" t="s">
        <v>137</v>
      </c>
      <c r="B19" s="209"/>
      <c r="C19" s="209"/>
      <c r="D19" s="223"/>
      <c r="E19" s="223"/>
      <c r="F19" s="223"/>
      <c r="G19" s="223"/>
    </row>
    <row r="20" spans="1:7" ht="10.25" customHeight="1" thickBot="1" x14ac:dyDescent="0.3">
      <c r="A20" s="312"/>
      <c r="B20" s="312"/>
      <c r="C20" s="312"/>
      <c r="D20" s="103"/>
      <c r="E20" s="17"/>
      <c r="F20" s="17"/>
      <c r="G20" s="17"/>
    </row>
    <row r="21" spans="1:7" ht="13" thickTop="1" x14ac:dyDescent="0.25">
      <c r="A21" s="313" t="s">
        <v>49</v>
      </c>
      <c r="B21" s="314"/>
      <c r="C21" s="314"/>
      <c r="D21" s="314"/>
      <c r="E21" s="314"/>
      <c r="F21" s="314"/>
      <c r="G21" s="315"/>
    </row>
    <row r="22" spans="1:7" ht="25.25" customHeight="1" x14ac:dyDescent="0.25">
      <c r="A22" s="66" t="s">
        <v>63</v>
      </c>
      <c r="B22" s="316" t="s">
        <v>0</v>
      </c>
      <c r="C22" s="317"/>
      <c r="D22" s="14" t="s">
        <v>45</v>
      </c>
      <c r="E22" s="14" t="s">
        <v>46</v>
      </c>
      <c r="F22" s="14" t="s">
        <v>47</v>
      </c>
      <c r="G22" s="15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Amnd(3)-13613'!G23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Amnd(3)-13613'!G24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Amnd(3)-13613'!G25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Amnd(3)-13613'!G26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Amnd(3)-13613'!G27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Amnd(3)-13613'!G28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Amnd(3)-13613'!G29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Amnd(3)-13613'!G30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Amnd(3)-13613'!G31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'State Bud Amnd(3)-13613'!G32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7" ht="12.15" customHeight="1" x14ac:dyDescent="0.25">
      <c r="A33" s="309" t="s">
        <v>38</v>
      </c>
      <c r="B33" s="310"/>
      <c r="C33" s="310"/>
      <c r="D33" s="74">
        <f>'State Bud Amnd(3)-13613'!G33</f>
        <v>0</v>
      </c>
      <c r="E33" s="65">
        <v>0</v>
      </c>
      <c r="F33" s="65">
        <v>0</v>
      </c>
      <c r="G33" s="75">
        <f>D33+E33-F33</f>
        <v>0</v>
      </c>
    </row>
    <row r="34" spans="1:7" ht="12.15" customHeight="1" thickBot="1" x14ac:dyDescent="0.3">
      <c r="A34" s="305" t="s">
        <v>39</v>
      </c>
      <c r="B34" s="311"/>
      <c r="C34" s="311"/>
      <c r="D34" s="105">
        <f>'State Bud Amnd(3)-13613'!G34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7" ht="14.25" customHeight="1" thickTop="1" x14ac:dyDescent="0.3">
      <c r="A35" s="318" t="s">
        <v>57</v>
      </c>
      <c r="B35" s="318"/>
      <c r="C35" s="318"/>
      <c r="D35" s="318"/>
      <c r="E35" s="318"/>
      <c r="F35" s="318"/>
      <c r="G35" s="318"/>
    </row>
    <row r="36" spans="1:7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7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7" ht="12.15" customHeight="1" x14ac:dyDescent="0.25">
      <c r="A38" s="60">
        <v>10</v>
      </c>
      <c r="B38" s="206" t="s">
        <v>5</v>
      </c>
      <c r="C38" s="207"/>
      <c r="D38" s="70">
        <f>'State Bud Amnd(3)-13613'!G38</f>
        <v>0</v>
      </c>
      <c r="E38" s="13">
        <v>0</v>
      </c>
      <c r="F38" s="13">
        <v>0</v>
      </c>
      <c r="G38" s="75">
        <f>D38+E38-F38</f>
        <v>0</v>
      </c>
    </row>
    <row r="39" spans="1:7" ht="12.15" customHeight="1" x14ac:dyDescent="0.25">
      <c r="A39" s="60">
        <v>20</v>
      </c>
      <c r="B39" s="206" t="s">
        <v>123</v>
      </c>
      <c r="C39" s="207"/>
      <c r="D39" s="70">
        <f>'State Bud Amnd(3)-13613'!G39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7" ht="12.15" customHeight="1" x14ac:dyDescent="0.25">
      <c r="A40" s="60">
        <v>30</v>
      </c>
      <c r="B40" s="206" t="s">
        <v>6</v>
      </c>
      <c r="C40" s="207"/>
      <c r="D40" s="70">
        <f>'State Bud Amnd(3)-13613'!G40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60">
        <v>40</v>
      </c>
      <c r="B41" s="206" t="s">
        <v>7</v>
      </c>
      <c r="C41" s="207"/>
      <c r="D41" s="70">
        <f>'State Bud Amnd(3)-13613'!G41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60">
        <v>41</v>
      </c>
      <c r="B42" s="206" t="s">
        <v>134</v>
      </c>
      <c r="C42" s="207"/>
      <c r="D42" s="70">
        <f>'State Bud Amnd(3)-13613'!G42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60">
        <v>42</v>
      </c>
      <c r="B43" s="206" t="s">
        <v>9</v>
      </c>
      <c r="C43" s="207"/>
      <c r="D43" s="70">
        <f>'State Bud Amnd(3)-13613'!G43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60">
        <v>43</v>
      </c>
      <c r="B44" s="206" t="s">
        <v>10</v>
      </c>
      <c r="C44" s="207"/>
      <c r="D44" s="70">
        <f>'State Bud Amnd(3)-13613'!G44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60">
        <v>44</v>
      </c>
      <c r="B45" s="206" t="s">
        <v>11</v>
      </c>
      <c r="C45" s="207"/>
      <c r="D45" s="70">
        <f>'State Bud Amnd(3)-13613'!G45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60">
        <v>45</v>
      </c>
      <c r="B46" s="206" t="s">
        <v>2</v>
      </c>
      <c r="C46" s="207"/>
      <c r="D46" s="70">
        <f>'State Bud Amnd(3)-13613'!G46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60">
        <v>46</v>
      </c>
      <c r="B47" s="206" t="s">
        <v>133</v>
      </c>
      <c r="C47" s="207"/>
      <c r="D47" s="70">
        <f>'State Bud Amnd(3)-13613'!G47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60">
        <v>47</v>
      </c>
      <c r="B48" s="206" t="s">
        <v>29</v>
      </c>
      <c r="C48" s="207"/>
      <c r="D48" s="70">
        <f>'State Bud Amnd(3)-13613'!G48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Amnd(3)-13613'!G49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Amnd(3)-13613'!G50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Amnd(3)-13613'!G51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Amnd(3)-13613'!G52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Amnd(3)-13613'!G53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Amnd(3)-13613'!G54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Amnd(3)-13613'!G55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Amnd(3)-13613'!G56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Amnd(3)-13613'!G57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Amnd(3)-13613'!G58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Amnd(3)-13613'!G59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Amnd(3)-13613'!G60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Amnd(3)-13613'!G61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Amnd(3)-13613'!G62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Amnd(3)-13613'!G63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Amnd(3)-13613'!G64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Amnd(3)-13613'!G65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Amnd(3)-13613'!G67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Amnd(3)-13613'!G68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Amnd(3)-13613'!G69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Amnd(3)-13613'!G70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70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1">
        <f>G66+G71</f>
        <v>0</v>
      </c>
    </row>
    <row r="73" spans="1:9" ht="15" customHeight="1" thickBot="1" x14ac:dyDescent="0.3">
      <c r="A73" s="193" t="s">
        <v>122</v>
      </c>
      <c r="B73" s="194"/>
      <c r="C73" s="194"/>
      <c r="D73" s="68">
        <f>D34-D72</f>
        <v>0</v>
      </c>
      <c r="E73" s="68">
        <f>E34-E72</f>
        <v>0</v>
      </c>
      <c r="F73" s="68">
        <f>F34-F72</f>
        <v>0</v>
      </c>
      <c r="G73" s="93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162</v>
      </c>
      <c r="B78" s="235"/>
      <c r="C78" s="235"/>
      <c r="D78" s="235"/>
      <c r="E78" s="235"/>
      <c r="F78" s="235"/>
      <c r="G78" s="235"/>
    </row>
  </sheetData>
  <sheetProtection algorithmName="SHA-512" hashValue="7DNSsTf1E2KrG2gqOe1dSc0JHWzonqwNPDYEb2U2CILQ5b8Oq88QFR3WoXVwAgUtL/NRiLDIUOAD4Aj7CU2chg==" saltValue="xrYP1yvnrQNSew2ORkaRvg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78:G78"/>
    <mergeCell ref="F76:G76"/>
    <mergeCell ref="B70:C70"/>
    <mergeCell ref="A71:C71"/>
    <mergeCell ref="A72:C72"/>
    <mergeCell ref="F74:G74"/>
    <mergeCell ref="B75:D75"/>
    <mergeCell ref="F77:G77"/>
    <mergeCell ref="B69:C69"/>
    <mergeCell ref="A73:C73"/>
    <mergeCell ref="A74:E74"/>
    <mergeCell ref="B57:C57"/>
    <mergeCell ref="B77:D77"/>
    <mergeCell ref="B59:C59"/>
    <mergeCell ref="B60:C60"/>
    <mergeCell ref="A76:E76"/>
    <mergeCell ref="B51:C51"/>
    <mergeCell ref="B52:C52"/>
    <mergeCell ref="B68:C68"/>
    <mergeCell ref="B56:C56"/>
    <mergeCell ref="B58:C58"/>
    <mergeCell ref="B64:C64"/>
    <mergeCell ref="B65:C65"/>
    <mergeCell ref="A66:C66"/>
    <mergeCell ref="B67:C67"/>
    <mergeCell ref="B61:C61"/>
    <mergeCell ref="B63:C63"/>
    <mergeCell ref="B62:C6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50:C50"/>
    <mergeCell ref="B43:C43"/>
    <mergeCell ref="A17:B17"/>
    <mergeCell ref="A18:B18"/>
    <mergeCell ref="A32:C32"/>
    <mergeCell ref="A21:G21"/>
    <mergeCell ref="B22:C22"/>
    <mergeCell ref="B23:C23"/>
    <mergeCell ref="A33:C33"/>
    <mergeCell ref="A34:C34"/>
    <mergeCell ref="A35:G35"/>
    <mergeCell ref="A36:G36"/>
    <mergeCell ref="B37:C37"/>
    <mergeCell ref="B38:C38"/>
    <mergeCell ref="B41:C41"/>
    <mergeCell ref="B31:C31"/>
    <mergeCell ref="B42:C42"/>
    <mergeCell ref="A14:G14"/>
    <mergeCell ref="A15:G15"/>
    <mergeCell ref="A16:G16"/>
    <mergeCell ref="B26:C26"/>
    <mergeCell ref="A19:C20"/>
    <mergeCell ref="D19:G19"/>
    <mergeCell ref="B24:C24"/>
    <mergeCell ref="B25:C25"/>
    <mergeCell ref="B27:C27"/>
    <mergeCell ref="B28:C28"/>
    <mergeCell ref="B29:C29"/>
    <mergeCell ref="B30:C30"/>
    <mergeCell ref="B39:C39"/>
    <mergeCell ref="B40:C40"/>
    <mergeCell ref="A13:B13"/>
    <mergeCell ref="D13:G13"/>
    <mergeCell ref="A1:B8"/>
    <mergeCell ref="C7:E7"/>
    <mergeCell ref="A9:G10"/>
    <mergeCell ref="A11:B11"/>
    <mergeCell ref="A12:G12"/>
    <mergeCell ref="F4:G4"/>
    <mergeCell ref="C6:E6"/>
    <mergeCell ref="C1:E1"/>
    <mergeCell ref="F3:G3"/>
    <mergeCell ref="C4:E4"/>
    <mergeCell ref="F1:G1"/>
    <mergeCell ref="C2:E2"/>
    <mergeCell ref="F2:G2"/>
    <mergeCell ref="C3:E3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114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Amnd(4)-13613'!G23</f>
        <v>0</v>
      </c>
      <c r="E14" s="65">
        <v>0</v>
      </c>
      <c r="F14" s="74">
        <f>E14+'(Dec)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Amnd(4)-13613'!G24</f>
        <v>0</v>
      </c>
      <c r="E15" s="65">
        <v>0</v>
      </c>
      <c r="F15" s="74">
        <f>E15+'(Dec)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Amnd(4)-13613'!G25</f>
        <v>0</v>
      </c>
      <c r="E16" s="65">
        <v>0</v>
      </c>
      <c r="F16" s="74">
        <f>E16+'(Dec)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Amnd(4)-13613'!G26</f>
        <v>0</v>
      </c>
      <c r="E17" s="65">
        <v>0</v>
      </c>
      <c r="F17" s="74">
        <f>E17+'(Dec)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Amnd(4)-13613'!G27</f>
        <v>0</v>
      </c>
      <c r="E18" s="65">
        <v>0</v>
      </c>
      <c r="F18" s="74">
        <f>E18+'(Dec)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Amnd(4)-13613'!G28</f>
        <v>0</v>
      </c>
      <c r="E19" s="65">
        <v>0</v>
      </c>
      <c r="F19" s="74">
        <f>E19+'(Dec)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Amnd(4)-13613'!G29</f>
        <v>0</v>
      </c>
      <c r="E20" s="65">
        <v>0</v>
      </c>
      <c r="F20" s="74">
        <f>E20+'(Dec)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Amnd(4)-13613'!G30</f>
        <v>0</v>
      </c>
      <c r="E21" s="65">
        <v>0</v>
      </c>
      <c r="F21" s="74">
        <f>E21+'(Dec)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Amnd(4)-13613'!G31</f>
        <v>0</v>
      </c>
      <c r="E22" s="65">
        <v>0</v>
      </c>
      <c r="F22" s="74">
        <f>E22+'(Dec) State Fin-13650'!F22</f>
        <v>0</v>
      </c>
      <c r="G22" s="75">
        <f t="shared" si="0"/>
        <v>0</v>
      </c>
    </row>
    <row r="23" spans="1:7" s="42" customFormat="1" ht="12.75" customHeight="1" x14ac:dyDescent="0.25">
      <c r="A23" s="249" t="s">
        <v>4</v>
      </c>
      <c r="B23" s="268"/>
      <c r="C23" s="269"/>
      <c r="D23" s="74">
        <f>SUM(D14:D22)</f>
        <v>0</v>
      </c>
      <c r="E23" s="74">
        <f>SUM(E14:E22)</f>
        <v>0</v>
      </c>
      <c r="F23" s="74">
        <f>SUM(F14:F22)</f>
        <v>0</v>
      </c>
      <c r="G23" s="75">
        <f>SUM(G14:G22)</f>
        <v>0</v>
      </c>
    </row>
    <row r="24" spans="1:7" s="42" customFormat="1" ht="12.75" customHeight="1" x14ac:dyDescent="0.25">
      <c r="A24" s="249" t="s">
        <v>95</v>
      </c>
      <c r="B24" s="268"/>
      <c r="C24" s="269"/>
      <c r="D24" s="74">
        <f>'State Bud Amnd(4)-13613'!G33</f>
        <v>0</v>
      </c>
      <c r="E24" s="65">
        <v>0</v>
      </c>
      <c r="F24" s="74">
        <f>E24+'(Dec)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255" t="s">
        <v>94</v>
      </c>
      <c r="B25" s="274"/>
      <c r="C25" s="275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Amnd(4)-13613'!G38</f>
        <v>0</v>
      </c>
      <c r="E30" s="13">
        <v>0</v>
      </c>
      <c r="F30" s="70">
        <f>E30+'(Dec)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72" t="s">
        <v>123</v>
      </c>
      <c r="C31" s="273"/>
      <c r="D31" s="70">
        <f>'State Bud Amnd(4)-13613'!G39</f>
        <v>0</v>
      </c>
      <c r="E31" s="13">
        <v>0</v>
      </c>
      <c r="F31" s="70">
        <f>E31+'(Dec)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Amnd(4)-13613'!G40</f>
        <v>0</v>
      </c>
      <c r="E32" s="13">
        <v>0</v>
      </c>
      <c r="F32" s="70">
        <f>E32+'(Dec)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Amnd(4)-13613'!G41</f>
        <v>0</v>
      </c>
      <c r="E33" s="13">
        <v>0</v>
      </c>
      <c r="F33" s="70">
        <f>E33+'(Dec)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Amnd(4)-13613'!G42</f>
        <v>0</v>
      </c>
      <c r="E34" s="13">
        <v>0</v>
      </c>
      <c r="F34" s="70">
        <f>E34+'(Dec)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Amnd(4)-13613'!G43</f>
        <v>0</v>
      </c>
      <c r="E35" s="13">
        <v>0</v>
      </c>
      <c r="F35" s="70">
        <f>E35+'(Dec)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Amnd(4)-13613'!G44</f>
        <v>0</v>
      </c>
      <c r="E36" s="13">
        <v>0</v>
      </c>
      <c r="F36" s="70">
        <f>E36+'(Dec)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Amnd(4)-13613'!G45</f>
        <v>0</v>
      </c>
      <c r="E37" s="13">
        <v>0</v>
      </c>
      <c r="F37" s="70">
        <f>E37+'(Dec)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Amnd(4)-13613'!G46</f>
        <v>0</v>
      </c>
      <c r="E38" s="13">
        <v>0</v>
      </c>
      <c r="F38" s="70">
        <f>E38+'(Dec)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Amnd(4)-13613'!G47</f>
        <v>0</v>
      </c>
      <c r="E39" s="13">
        <v>0</v>
      </c>
      <c r="F39" s="70">
        <f>E39+'(Dec)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Amnd(4)-13613'!G48</f>
        <v>0</v>
      </c>
      <c r="E40" s="13">
        <v>0</v>
      </c>
      <c r="F40" s="70">
        <f>E40+'(Dec)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Amnd(4)-13613'!G49</f>
        <v>0</v>
      </c>
      <c r="E41" s="13">
        <v>0</v>
      </c>
      <c r="F41" s="70">
        <f>E41+'(Dec)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Amnd(4)-13613'!G50</f>
        <v>0</v>
      </c>
      <c r="E42" s="13">
        <v>0</v>
      </c>
      <c r="F42" s="70">
        <f>E42+'(Dec)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Amnd(4)-13613'!G51</f>
        <v>0</v>
      </c>
      <c r="E43" s="13">
        <v>0</v>
      </c>
      <c r="F43" s="70">
        <f>E43+'(Dec)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Amnd(4)-13613'!G52</f>
        <v>0</v>
      </c>
      <c r="E44" s="13">
        <v>0</v>
      </c>
      <c r="F44" s="70">
        <f>E44+'(Dec)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Amnd(4)-13613'!G53</f>
        <v>0</v>
      </c>
      <c r="E45" s="13">
        <v>0</v>
      </c>
      <c r="F45" s="70">
        <f>E45+'(Dec)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Amnd(4)-13613'!G54</f>
        <v>0</v>
      </c>
      <c r="E46" s="13">
        <v>0</v>
      </c>
      <c r="F46" s="70">
        <f>E46+'(Dec)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Amnd(4)-13613'!G55</f>
        <v>0</v>
      </c>
      <c r="E47" s="13">
        <v>0</v>
      </c>
      <c r="F47" s="70">
        <f>E47+'(Dec)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Amnd(4)-13613'!G56</f>
        <v>0</v>
      </c>
      <c r="E48" s="13">
        <v>0</v>
      </c>
      <c r="F48" s="70">
        <f>E48+'(Dec)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Amnd(4)-13613'!G57</f>
        <v>0</v>
      </c>
      <c r="E49" s="13">
        <v>0</v>
      </c>
      <c r="F49" s="70">
        <f>E49+'(Dec)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Amnd(4)-13613'!G58</f>
        <v>0</v>
      </c>
      <c r="E50" s="13">
        <v>0</v>
      </c>
      <c r="F50" s="70">
        <f>E50+'(Dec)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Amnd(4)-13613'!G59</f>
        <v>0</v>
      </c>
      <c r="E51" s="13">
        <v>0</v>
      </c>
      <c r="F51" s="70">
        <f>E51+'(Dec)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Amnd(4)-13613'!G60</f>
        <v>0</v>
      </c>
      <c r="E52" s="13">
        <v>0</v>
      </c>
      <c r="F52" s="70">
        <f>E52+'(Dec)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Amnd(4)-13613'!G61</f>
        <v>0</v>
      </c>
      <c r="E53" s="13">
        <v>0</v>
      </c>
      <c r="F53" s="70">
        <f>E53+'(Dec)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Amnd(4)-13613'!G62</f>
        <v>0</v>
      </c>
      <c r="E54" s="13">
        <v>0</v>
      </c>
      <c r="F54" s="70">
        <f>E54+'(Dec)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Amnd(4)-13613'!G63</f>
        <v>0</v>
      </c>
      <c r="E55" s="13">
        <v>0</v>
      </c>
      <c r="F55" s="70">
        <f>E55+'(Dec)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Amnd(4)-13613'!G64</f>
        <v>0</v>
      </c>
      <c r="E56" s="13">
        <v>0</v>
      </c>
      <c r="F56" s="70">
        <f>E56+'(Dec)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Amnd(4)-13613'!G65</f>
        <v>0</v>
      </c>
      <c r="E57" s="13">
        <v>0</v>
      </c>
      <c r="F57" s="70">
        <f>E57+'(Dec)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Amnd(4)-13613'!G67</f>
        <v>0</v>
      </c>
      <c r="E59" s="162">
        <v>0</v>
      </c>
      <c r="F59" s="70">
        <f>E59+'(Dec)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Amnd(4)-13613'!G68</f>
        <v>0</v>
      </c>
      <c r="E60" s="162">
        <v>0</v>
      </c>
      <c r="F60" s="70">
        <f>E60+'(Dec)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42</v>
      </c>
      <c r="C61" s="271"/>
      <c r="D61" s="70">
        <f>'State Bud Amnd(4)-13613'!G69</f>
        <v>0</v>
      </c>
      <c r="E61" s="162">
        <v>0</v>
      </c>
      <c r="F61" s="70">
        <f>E61+'(Dec)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Amnd(4)-13613'!G70</f>
        <v>0</v>
      </c>
      <c r="E62" s="162">
        <v>0</v>
      </c>
      <c r="F62" s="70">
        <f>E62+'(Dec)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0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QBajNLYsTuXwJF4LjvGY9lmuqmHiHF7/fVL4f8/8wxtC/cox1t9TqPSdT1IWxgt4jprGDUVohZtJoFgpg+YEdA==" saltValue="iE8P3gQACctgs0n9VYei4w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9:C69"/>
    <mergeCell ref="A64:C64"/>
    <mergeCell ref="A63:C63"/>
    <mergeCell ref="A65:C65"/>
    <mergeCell ref="A66:G66"/>
    <mergeCell ref="E67:G67"/>
    <mergeCell ref="E68:G68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5" orientation="portrait" r:id="rId1"/>
  <headerFooter alignWithMargins="0"/>
  <ignoredErrors>
    <ignoredError sqref="G23 G58" formula="1"/>
  </ignoredError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 tint="-0.249977111117893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138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69" t="s">
        <v>110</v>
      </c>
      <c r="D17" s="21" t="s">
        <v>45</v>
      </c>
      <c r="E17" s="21" t="s">
        <v>46</v>
      </c>
      <c r="F17" s="21" t="s">
        <v>47</v>
      </c>
      <c r="G17" s="22" t="s">
        <v>48</v>
      </c>
    </row>
    <row r="18" spans="1:7" ht="14.75" customHeight="1" thickBot="1" x14ac:dyDescent="0.35">
      <c r="A18" s="319">
        <f>D34</f>
        <v>0</v>
      </c>
      <c r="B18" s="320"/>
      <c r="C18" s="88">
        <f>D71</f>
        <v>0</v>
      </c>
      <c r="D18" s="81">
        <f>D72</f>
        <v>0</v>
      </c>
      <c r="E18" s="81">
        <f>E72</f>
        <v>0</v>
      </c>
      <c r="F18" s="81">
        <f>F72</f>
        <v>0</v>
      </c>
      <c r="G18" s="82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thickBot="1" x14ac:dyDescent="0.3">
      <c r="A20" s="312"/>
      <c r="B20" s="312"/>
      <c r="C20" s="312"/>
      <c r="D20" s="103"/>
      <c r="E20" s="17"/>
      <c r="F20" s="17"/>
      <c r="G20" s="17"/>
    </row>
    <row r="21" spans="1:7" ht="13" thickTop="1" x14ac:dyDescent="0.25">
      <c r="A21" s="313" t="s">
        <v>49</v>
      </c>
      <c r="B21" s="314"/>
      <c r="C21" s="314"/>
      <c r="D21" s="314"/>
      <c r="E21" s="314"/>
      <c r="F21" s="314"/>
      <c r="G21" s="315"/>
    </row>
    <row r="22" spans="1:7" ht="25.25" customHeight="1" x14ac:dyDescent="0.25">
      <c r="A22" s="66" t="s">
        <v>63</v>
      </c>
      <c r="B22" s="316" t="s">
        <v>0</v>
      </c>
      <c r="C22" s="317"/>
      <c r="D22" s="14" t="s">
        <v>45</v>
      </c>
      <c r="E22" s="14" t="s">
        <v>46</v>
      </c>
      <c r="F22" s="14" t="s">
        <v>47</v>
      </c>
      <c r="G22" s="15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Amnd(4)-13613'!G23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Amnd(4)-13613'!G24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Amnd(4)-13613'!G25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Amnd(4)-13613'!G26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Amnd(4)-13613'!G27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Amnd(4)-13613'!G28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Amnd(4)-13613'!G29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Amnd(4)-13613'!G30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Amnd(4)-13613'!G31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7" ht="12.15" customHeight="1" x14ac:dyDescent="0.25">
      <c r="A33" s="309" t="s">
        <v>38</v>
      </c>
      <c r="B33" s="310"/>
      <c r="C33" s="310"/>
      <c r="D33" s="74">
        <f>'State Bud Amnd(4)-13613'!G33</f>
        <v>0</v>
      </c>
      <c r="E33" s="65">
        <v>0</v>
      </c>
      <c r="F33" s="65">
        <v>0</v>
      </c>
      <c r="G33" s="75">
        <f>D33+E33-F33</f>
        <v>0</v>
      </c>
    </row>
    <row r="34" spans="1:7" ht="12.15" customHeight="1" thickBot="1" x14ac:dyDescent="0.3">
      <c r="A34" s="305" t="s">
        <v>39</v>
      </c>
      <c r="B34" s="311"/>
      <c r="C34" s="311"/>
      <c r="D34" s="105">
        <f>SUM(D32:D33)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7" ht="14.25" customHeight="1" thickTop="1" x14ac:dyDescent="0.3">
      <c r="A35" s="318" t="s">
        <v>57</v>
      </c>
      <c r="B35" s="318"/>
      <c r="C35" s="318"/>
      <c r="D35" s="318"/>
      <c r="E35" s="318"/>
      <c r="F35" s="318"/>
      <c r="G35" s="318"/>
    </row>
    <row r="36" spans="1:7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7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7" ht="12.15" customHeight="1" x14ac:dyDescent="0.25">
      <c r="A38" s="60">
        <v>10</v>
      </c>
      <c r="B38" s="206" t="s">
        <v>5</v>
      </c>
      <c r="C38" s="207"/>
      <c r="D38" s="70">
        <f>'State Bud Amnd(4)-13613'!G38</f>
        <v>0</v>
      </c>
      <c r="E38" s="13">
        <v>0</v>
      </c>
      <c r="F38" s="13">
        <v>0</v>
      </c>
      <c r="G38" s="75">
        <f>D38+E38-F38</f>
        <v>0</v>
      </c>
    </row>
    <row r="39" spans="1:7" ht="12.15" customHeight="1" x14ac:dyDescent="0.25">
      <c r="A39" s="60">
        <v>20</v>
      </c>
      <c r="B39" s="206" t="s">
        <v>123</v>
      </c>
      <c r="C39" s="207"/>
      <c r="D39" s="70">
        <f>'State Bud Amnd(4)-13613'!G39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7" ht="12.15" customHeight="1" x14ac:dyDescent="0.25">
      <c r="A40" s="60">
        <v>30</v>
      </c>
      <c r="B40" s="206" t="s">
        <v>6</v>
      </c>
      <c r="C40" s="207"/>
      <c r="D40" s="70">
        <f>'State Bud Amnd(4)-13613'!G40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60">
        <v>40</v>
      </c>
      <c r="B41" s="206" t="s">
        <v>7</v>
      </c>
      <c r="C41" s="207"/>
      <c r="D41" s="70">
        <f>'State Bud Amnd(4)-13613'!G41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60">
        <v>41</v>
      </c>
      <c r="B42" s="206" t="s">
        <v>134</v>
      </c>
      <c r="C42" s="207"/>
      <c r="D42" s="70">
        <f>'State Bud Amnd(4)-13613'!G42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60">
        <v>42</v>
      </c>
      <c r="B43" s="206" t="s">
        <v>9</v>
      </c>
      <c r="C43" s="207"/>
      <c r="D43" s="70">
        <f>'State Bud Amnd(4)-13613'!G43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60">
        <v>43</v>
      </c>
      <c r="B44" s="206" t="s">
        <v>10</v>
      </c>
      <c r="C44" s="207"/>
      <c r="D44" s="70">
        <f>'State Bud Amnd(4)-13613'!G44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60">
        <v>44</v>
      </c>
      <c r="B45" s="206" t="s">
        <v>11</v>
      </c>
      <c r="C45" s="207"/>
      <c r="D45" s="70">
        <f>'State Bud Amnd(4)-13613'!G45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60">
        <v>45</v>
      </c>
      <c r="B46" s="206" t="s">
        <v>2</v>
      </c>
      <c r="C46" s="207"/>
      <c r="D46" s="70">
        <f>'State Bud Amnd(4)-13613'!G46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60">
        <v>46</v>
      </c>
      <c r="B47" s="206" t="s">
        <v>133</v>
      </c>
      <c r="C47" s="207"/>
      <c r="D47" s="70">
        <f>'State Bud Amnd(4)-13613'!G47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60">
        <v>47</v>
      </c>
      <c r="B48" s="206" t="s">
        <v>29</v>
      </c>
      <c r="C48" s="207"/>
      <c r="D48" s="70">
        <f>'State Bud Amnd(4)-13613'!G48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Amnd(4)-13613'!G49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Amnd(4)-13613'!G50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Amnd(4)-13613'!G51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Amnd(4)-13613'!G52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Amnd(4)-13613'!G53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Amnd(4)-13613'!G54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Amnd(4)-13613'!G55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Amnd(4)-13613'!G56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Amnd(4)-13613'!G57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Amnd(4)-13613'!G58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Amnd(4)-13613'!G59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Amnd(4)-13613'!G60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Amnd(4)-13613'!G61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Amnd(4)-13613'!G62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Amnd(4)-13613'!G63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Amnd(4)-13613'!G64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Amnd(4)-13613'!G65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Amnd(4)-13613'!G67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Amnd(4)-13613'!G68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Amnd(4)-13613'!G69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Amnd(4)-13613'!G70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70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ht="13.25" customHeight="1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1">
        <f>G66+G71</f>
        <v>0</v>
      </c>
    </row>
    <row r="73" spans="1:9" ht="14" customHeight="1" thickBot="1" x14ac:dyDescent="0.3">
      <c r="A73" s="193" t="s">
        <v>122</v>
      </c>
      <c r="B73" s="194"/>
      <c r="C73" s="194"/>
      <c r="D73" s="68">
        <f>D34-D72</f>
        <v>0</v>
      </c>
      <c r="E73" s="68">
        <f>E34-E72</f>
        <v>0</v>
      </c>
      <c r="F73" s="68">
        <f>F34-F72</f>
        <v>0</v>
      </c>
      <c r="G73" s="93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0.2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ht="1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s="16" customFormat="1" ht="10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ht="11.25" customHeight="1" x14ac:dyDescent="0.25">
      <c r="A78" s="235" t="s">
        <v>164</v>
      </c>
      <c r="B78" s="235"/>
      <c r="C78" s="235"/>
      <c r="D78" s="235"/>
      <c r="E78" s="235"/>
      <c r="F78" s="235"/>
      <c r="G78" s="235"/>
    </row>
  </sheetData>
  <sheetProtection algorithmName="SHA-512" hashValue="x8DxtvHi5I4EC5zpjf4j6uIb57ddBsvzKZhhlO9Qis7yPhUqu/9eeTG21eZeWrqdUpO+Jl0ejJO71/+oKgYb8Q==" saltValue="S3vUueaZ8b86Iek8nZE4zQ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9:G10"/>
    <mergeCell ref="A11:B11"/>
    <mergeCell ref="A19:C20"/>
    <mergeCell ref="D19:G19"/>
    <mergeCell ref="A12:G12"/>
    <mergeCell ref="A13:B13"/>
    <mergeCell ref="D13:G13"/>
    <mergeCell ref="A14:G14"/>
    <mergeCell ref="A15:G15"/>
    <mergeCell ref="A16:G16"/>
    <mergeCell ref="A17:B17"/>
    <mergeCell ref="A18:B18"/>
    <mergeCell ref="A1:B8"/>
    <mergeCell ref="C1:E1"/>
    <mergeCell ref="F1:G1"/>
    <mergeCell ref="C2:E2"/>
    <mergeCell ref="C6:E6"/>
    <mergeCell ref="C7:E7"/>
    <mergeCell ref="F2:G2"/>
    <mergeCell ref="C3:E3"/>
    <mergeCell ref="F3:G3"/>
    <mergeCell ref="C4:E4"/>
    <mergeCell ref="F4:G4"/>
    <mergeCell ref="A32:C32"/>
    <mergeCell ref="A21:G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B56:C56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78:G78"/>
    <mergeCell ref="B59:C59"/>
    <mergeCell ref="B60:C60"/>
    <mergeCell ref="B61:C61"/>
    <mergeCell ref="B63:C63"/>
    <mergeCell ref="B75:D75"/>
    <mergeCell ref="B64:C64"/>
    <mergeCell ref="B65:C65"/>
    <mergeCell ref="B69:C69"/>
    <mergeCell ref="A73:C73"/>
    <mergeCell ref="B70:C70"/>
    <mergeCell ref="A71:C71"/>
    <mergeCell ref="A72:C72"/>
    <mergeCell ref="B68:C68"/>
    <mergeCell ref="F74:G74"/>
    <mergeCell ref="A76:E76"/>
    <mergeCell ref="F76:G76"/>
    <mergeCell ref="B77:D77"/>
    <mergeCell ref="F77:G77"/>
    <mergeCell ref="A74:E74"/>
    <mergeCell ref="B57:C57"/>
    <mergeCell ref="B58:C58"/>
    <mergeCell ref="B62:C62"/>
    <mergeCell ref="A66:C66"/>
    <mergeCell ref="B67:C67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113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Amnd(5)-13613'!G23</f>
        <v>0</v>
      </c>
      <c r="E14" s="65">
        <v>0</v>
      </c>
      <c r="F14" s="74">
        <f>E14+'(Jan)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Amnd(5)-13613'!G24</f>
        <v>0</v>
      </c>
      <c r="E15" s="65">
        <v>0</v>
      </c>
      <c r="F15" s="74">
        <f>E15+'(Jan)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Amnd(5)-13613'!G25</f>
        <v>0</v>
      </c>
      <c r="E16" s="65">
        <v>0</v>
      </c>
      <c r="F16" s="74">
        <f>E16+'(Jan)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Amnd(5)-13613'!G26</f>
        <v>0</v>
      </c>
      <c r="E17" s="65">
        <v>0</v>
      </c>
      <c r="F17" s="74">
        <f>E17+'(Jan)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Amnd(5)-13613'!G27</f>
        <v>0</v>
      </c>
      <c r="E18" s="65">
        <v>0</v>
      </c>
      <c r="F18" s="74">
        <f>E18+'(Jan)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Amnd(5)-13613'!G28</f>
        <v>0</v>
      </c>
      <c r="E19" s="65">
        <v>0</v>
      </c>
      <c r="F19" s="74">
        <f>E19+'(Jan)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Amnd(5)-13613'!G29</f>
        <v>0</v>
      </c>
      <c r="E20" s="65">
        <v>0</v>
      </c>
      <c r="F20" s="74">
        <f>E20+'(Jan)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Amnd(5)-13613'!G30</f>
        <v>0</v>
      </c>
      <c r="E21" s="65">
        <v>0</v>
      </c>
      <c r="F21" s="74">
        <f>E21+'(Jan)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Amnd(5)-13613'!G31</f>
        <v>0</v>
      </c>
      <c r="E22" s="65">
        <v>0</v>
      </c>
      <c r="F22" s="74">
        <f>E22+'(Jan) State Fin-13650'!F22</f>
        <v>0</v>
      </c>
      <c r="G22" s="75">
        <f t="shared" si="0"/>
        <v>0</v>
      </c>
    </row>
    <row r="23" spans="1:7" s="42" customFormat="1" ht="12.75" customHeight="1" x14ac:dyDescent="0.25">
      <c r="A23" s="249" t="s">
        <v>4</v>
      </c>
      <c r="B23" s="268"/>
      <c r="C23" s="269"/>
      <c r="D23" s="74">
        <f>SUM(D14:D22)</f>
        <v>0</v>
      </c>
      <c r="E23" s="74">
        <f>SUM(E14:E22)</f>
        <v>0</v>
      </c>
      <c r="F23" s="74">
        <f>SUM(F14:F22)</f>
        <v>0</v>
      </c>
      <c r="G23" s="75">
        <f>SUM(G14:G22)</f>
        <v>0</v>
      </c>
    </row>
    <row r="24" spans="1:7" s="42" customFormat="1" ht="12.75" customHeight="1" x14ac:dyDescent="0.25">
      <c r="A24" s="249" t="s">
        <v>95</v>
      </c>
      <c r="B24" s="268"/>
      <c r="C24" s="269"/>
      <c r="D24" s="74">
        <f>'State Bud Amnd(5)-13613'!G33</f>
        <v>0</v>
      </c>
      <c r="E24" s="65">
        <v>0</v>
      </c>
      <c r="F24" s="74">
        <f>E24+'(Jan)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255" t="s">
        <v>94</v>
      </c>
      <c r="B25" s="274"/>
      <c r="C25" s="275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Amnd(5)-13613'!G38</f>
        <v>0</v>
      </c>
      <c r="E30" s="13">
        <v>0</v>
      </c>
      <c r="F30" s="70">
        <f>E30+'(Jan)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72" t="s">
        <v>123</v>
      </c>
      <c r="C31" s="273"/>
      <c r="D31" s="70">
        <f>'State Bud Amnd(5)-13613'!G39</f>
        <v>0</v>
      </c>
      <c r="E31" s="13">
        <v>0</v>
      </c>
      <c r="F31" s="70">
        <f>E31+'(Jan)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Amnd(5)-13613'!G40</f>
        <v>0</v>
      </c>
      <c r="E32" s="13">
        <v>0</v>
      </c>
      <c r="F32" s="70">
        <f>E32+'(Jan)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Amnd(5)-13613'!G41</f>
        <v>0</v>
      </c>
      <c r="E33" s="13">
        <v>0</v>
      </c>
      <c r="F33" s="70">
        <f>E33+'(Jan)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Amnd(5)-13613'!G42</f>
        <v>0</v>
      </c>
      <c r="E34" s="13">
        <v>0</v>
      </c>
      <c r="F34" s="70">
        <f>E34+'(Jan)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Amnd(5)-13613'!G43</f>
        <v>0</v>
      </c>
      <c r="E35" s="13">
        <v>0</v>
      </c>
      <c r="F35" s="70">
        <f>E35+'(Jan)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Amnd(5)-13613'!G44</f>
        <v>0</v>
      </c>
      <c r="E36" s="13">
        <v>0</v>
      </c>
      <c r="F36" s="70">
        <f>E36+'(Jan)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Amnd(5)-13613'!G45</f>
        <v>0</v>
      </c>
      <c r="E37" s="13">
        <v>0</v>
      </c>
      <c r="F37" s="70">
        <f>E37+'(Jan)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Amnd(5)-13613'!G46</f>
        <v>0</v>
      </c>
      <c r="E38" s="13">
        <v>0</v>
      </c>
      <c r="F38" s="70">
        <f>E38+'(Jan)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Amnd(5)-13613'!G47</f>
        <v>0</v>
      </c>
      <c r="E39" s="13">
        <v>0</v>
      </c>
      <c r="F39" s="70">
        <f>E39+'(Jan)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Amnd(5)-13613'!G48</f>
        <v>0</v>
      </c>
      <c r="E40" s="13">
        <v>0</v>
      </c>
      <c r="F40" s="70">
        <f>E40+'(Jan)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Amnd(5)-13613'!G49</f>
        <v>0</v>
      </c>
      <c r="E41" s="13">
        <v>0</v>
      </c>
      <c r="F41" s="70">
        <f>E41+'(Jan)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Amnd(5)-13613'!G50</f>
        <v>0</v>
      </c>
      <c r="E42" s="13">
        <v>0</v>
      </c>
      <c r="F42" s="70">
        <f>E42+'(Jan)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Amnd(5)-13613'!G51</f>
        <v>0</v>
      </c>
      <c r="E43" s="13">
        <v>0</v>
      </c>
      <c r="F43" s="70">
        <f>E43+'(Jan)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Amnd(5)-13613'!G52</f>
        <v>0</v>
      </c>
      <c r="E44" s="13">
        <v>0</v>
      </c>
      <c r="F44" s="70">
        <f>E44+'(Jan)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Amnd(5)-13613'!G53</f>
        <v>0</v>
      </c>
      <c r="E45" s="13">
        <v>0</v>
      </c>
      <c r="F45" s="70">
        <f>E45+'(Jan)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Amnd(5)-13613'!G54</f>
        <v>0</v>
      </c>
      <c r="E46" s="13">
        <v>0</v>
      </c>
      <c r="F46" s="70">
        <f>E46+'(Jan)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Amnd(5)-13613'!G55</f>
        <v>0</v>
      </c>
      <c r="E47" s="13">
        <v>0</v>
      </c>
      <c r="F47" s="70">
        <f>E47+'(Jan)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Amnd(5)-13613'!G56</f>
        <v>0</v>
      </c>
      <c r="E48" s="13">
        <v>0</v>
      </c>
      <c r="F48" s="70">
        <f>E48+'(Jan)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Amnd(5)-13613'!G57</f>
        <v>0</v>
      </c>
      <c r="E49" s="13">
        <v>0</v>
      </c>
      <c r="F49" s="70">
        <f>E49+'(Jan)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Amnd(5)-13613'!G58</f>
        <v>0</v>
      </c>
      <c r="E50" s="13">
        <v>0</v>
      </c>
      <c r="F50" s="70">
        <f>E50+'(Jan)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Amnd(5)-13613'!G59</f>
        <v>0</v>
      </c>
      <c r="E51" s="13">
        <v>0</v>
      </c>
      <c r="F51" s="70">
        <f>E51+'(Jan)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Amnd(5)-13613'!G60</f>
        <v>0</v>
      </c>
      <c r="E52" s="13">
        <v>0</v>
      </c>
      <c r="F52" s="70">
        <f>E52+'(Jan)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Amnd(5)-13613'!G61</f>
        <v>0</v>
      </c>
      <c r="E53" s="13">
        <v>0</v>
      </c>
      <c r="F53" s="70">
        <f>E53+'(Jan)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Amnd(5)-13613'!G62</f>
        <v>0</v>
      </c>
      <c r="E54" s="13">
        <v>0</v>
      </c>
      <c r="F54" s="70">
        <f>E54+'(Jan)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Amnd(5)-13613'!G63</f>
        <v>0</v>
      </c>
      <c r="E55" s="13">
        <v>0</v>
      </c>
      <c r="F55" s="70">
        <f>E55+'(Jan)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Amnd(5)-13613'!G64</f>
        <v>0</v>
      </c>
      <c r="E56" s="13">
        <v>0</v>
      </c>
      <c r="F56" s="70">
        <f>E56+'(Jan)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Amnd(5)-13613'!G65</f>
        <v>0</v>
      </c>
      <c r="E57" s="13">
        <v>0</v>
      </c>
      <c r="F57" s="70">
        <f>E57+'(Jan)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Amnd(5)-13613'!G67</f>
        <v>0</v>
      </c>
      <c r="E59" s="76">
        <v>0</v>
      </c>
      <c r="F59" s="70">
        <f>E59+'(Jan)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Amnd(5)-13613'!G68</f>
        <v>0</v>
      </c>
      <c r="E60" s="76">
        <v>0</v>
      </c>
      <c r="F60" s="70">
        <f>E60+'(Jan)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42</v>
      </c>
      <c r="C61" s="271"/>
      <c r="D61" s="70">
        <f>'State Bud Amnd(5)-13613'!G69</f>
        <v>0</v>
      </c>
      <c r="E61" s="76">
        <v>0</v>
      </c>
      <c r="F61" s="70">
        <f>E61+'(Jan)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Amnd(5)-13613'!G70</f>
        <v>0</v>
      </c>
      <c r="E62" s="76">
        <v>0</v>
      </c>
      <c r="F62" s="70">
        <f>E62+'(Jan)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0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A68" s="1"/>
      <c r="B68" s="1"/>
      <c r="C68" s="1"/>
      <c r="D68" s="1"/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FibcP9MHtGuGtGqq/Avasj6LDKzoODwc57R0vaWxpiPamtxluvT9/uyOiEHLhuqYTbkfk1nsPBlPg+uiqLJaHw==" saltValue="1Gma68yBSzPvuO58O9vkvA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6:G66"/>
    <mergeCell ref="E67:G67"/>
    <mergeCell ref="E68:G68"/>
    <mergeCell ref="A69:C69"/>
    <mergeCell ref="A12:A13"/>
    <mergeCell ref="B12:C13"/>
    <mergeCell ref="B14:C14"/>
    <mergeCell ref="B15:C15"/>
    <mergeCell ref="A65:C65"/>
    <mergeCell ref="B16:C16"/>
    <mergeCell ref="B30:C30"/>
    <mergeCell ref="B18:C18"/>
    <mergeCell ref="B19:C19"/>
    <mergeCell ref="B20:C20"/>
    <mergeCell ref="B21:C21"/>
    <mergeCell ref="B22:C22"/>
    <mergeCell ref="A27:G27"/>
    <mergeCell ref="A28:A29"/>
    <mergeCell ref="B28:C29"/>
    <mergeCell ref="A11:G11"/>
    <mergeCell ref="A1:B8"/>
    <mergeCell ref="C1:F1"/>
    <mergeCell ref="C2:F2"/>
    <mergeCell ref="C3:F3"/>
    <mergeCell ref="C4:F4"/>
    <mergeCell ref="C6:F6"/>
    <mergeCell ref="C7:F7"/>
    <mergeCell ref="C8:F8"/>
    <mergeCell ref="A9:B9"/>
    <mergeCell ref="B10:G10"/>
    <mergeCell ref="B17:C17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23:C23"/>
    <mergeCell ref="A24:C24"/>
    <mergeCell ref="A25:C25"/>
    <mergeCell ref="B54:C5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5:C55"/>
    <mergeCell ref="B56:C56"/>
    <mergeCell ref="B57:C57"/>
    <mergeCell ref="A64:C64"/>
    <mergeCell ref="A58:C58"/>
    <mergeCell ref="B59:C59"/>
    <mergeCell ref="B60:C60"/>
    <mergeCell ref="B61:C61"/>
    <mergeCell ref="B62:C62"/>
    <mergeCell ref="A63:C63"/>
  </mergeCells>
  <printOptions horizontalCentered="1" verticalCentered="1"/>
  <pageMargins left="0.3" right="0.3" top="0.3" bottom="0.3" header="0" footer="0"/>
  <pageSetup scale="86" orientation="portrait" r:id="rId1"/>
  <headerFooter alignWithMargins="0"/>
  <ignoredErrors>
    <ignoredError sqref="G23 G58" formula="1"/>
  </ignoredError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2" tint="-0.249977111117893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139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69" t="s">
        <v>110</v>
      </c>
      <c r="D17" s="21" t="s">
        <v>45</v>
      </c>
      <c r="E17" s="21" t="s">
        <v>46</v>
      </c>
      <c r="F17" s="21" t="s">
        <v>47</v>
      </c>
      <c r="G17" s="22" t="s">
        <v>48</v>
      </c>
    </row>
    <row r="18" spans="1:7" ht="14.75" customHeight="1" thickBot="1" x14ac:dyDescent="0.35">
      <c r="A18" s="319">
        <f>D34</f>
        <v>0</v>
      </c>
      <c r="B18" s="320"/>
      <c r="C18" s="88">
        <f>D71</f>
        <v>0</v>
      </c>
      <c r="D18" s="81">
        <f>D72</f>
        <v>0</v>
      </c>
      <c r="E18" s="81">
        <f>E72</f>
        <v>0</v>
      </c>
      <c r="F18" s="81">
        <f>F72</f>
        <v>0</v>
      </c>
      <c r="G18" s="82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thickBot="1" x14ac:dyDescent="0.3">
      <c r="A20" s="312"/>
      <c r="B20" s="312"/>
      <c r="C20" s="312"/>
      <c r="D20" s="18"/>
      <c r="E20" s="17"/>
      <c r="F20" s="17"/>
      <c r="G20" s="17"/>
    </row>
    <row r="21" spans="1:7" ht="13" thickTop="1" x14ac:dyDescent="0.25">
      <c r="A21" s="313" t="s">
        <v>49</v>
      </c>
      <c r="B21" s="314"/>
      <c r="C21" s="314"/>
      <c r="D21" s="314"/>
      <c r="E21" s="314"/>
      <c r="F21" s="314"/>
      <c r="G21" s="315"/>
    </row>
    <row r="22" spans="1:7" ht="25.25" customHeight="1" x14ac:dyDescent="0.25">
      <c r="A22" s="66" t="s">
        <v>63</v>
      </c>
      <c r="B22" s="316" t="s">
        <v>0</v>
      </c>
      <c r="C22" s="317"/>
      <c r="D22" s="14" t="s">
        <v>45</v>
      </c>
      <c r="E22" s="14" t="s">
        <v>46</v>
      </c>
      <c r="F22" s="14" t="s">
        <v>47</v>
      </c>
      <c r="G22" s="15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Amnd(5)-13613'!G23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Amnd(5)-13613'!G24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Amnd(5)-13613'!G25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Amnd(5)-13613'!G26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Amnd(5)-13613'!G27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Amnd(5)-13613'!G28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Amnd(5)-13613'!G29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Amnd(5)-13613'!G30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Amnd(5)-13613'!G31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7" ht="12.15" customHeight="1" x14ac:dyDescent="0.25">
      <c r="A33" s="309" t="s">
        <v>38</v>
      </c>
      <c r="B33" s="310"/>
      <c r="C33" s="310"/>
      <c r="D33" s="74">
        <f>'State Bud Amnd(5)-13613'!G33</f>
        <v>0</v>
      </c>
      <c r="E33" s="65">
        <v>0</v>
      </c>
      <c r="F33" s="65">
        <v>0</v>
      </c>
      <c r="G33" s="75">
        <f>D33+E33-F33</f>
        <v>0</v>
      </c>
    </row>
    <row r="34" spans="1:7" ht="12.15" customHeight="1" thickBot="1" x14ac:dyDescent="0.3">
      <c r="A34" s="305" t="s">
        <v>39</v>
      </c>
      <c r="B34" s="311"/>
      <c r="C34" s="311"/>
      <c r="D34" s="105">
        <f>SUM(D32:D33)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7" ht="14.25" customHeight="1" thickTop="1" x14ac:dyDescent="0.3">
      <c r="A35" s="318" t="s">
        <v>57</v>
      </c>
      <c r="B35" s="318"/>
      <c r="C35" s="318"/>
      <c r="D35" s="318"/>
      <c r="E35" s="318"/>
      <c r="F35" s="318"/>
      <c r="G35" s="318"/>
    </row>
    <row r="36" spans="1:7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7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7" ht="12.15" customHeight="1" x14ac:dyDescent="0.25">
      <c r="A38" s="60">
        <v>10</v>
      </c>
      <c r="B38" s="206" t="s">
        <v>5</v>
      </c>
      <c r="C38" s="207"/>
      <c r="D38" s="70">
        <f>'State Bud Amnd(5)-13613'!G38</f>
        <v>0</v>
      </c>
      <c r="E38" s="13">
        <v>0</v>
      </c>
      <c r="F38" s="13">
        <v>0</v>
      </c>
      <c r="G38" s="75">
        <f>D38+E38-F38</f>
        <v>0</v>
      </c>
    </row>
    <row r="39" spans="1:7" ht="12.15" customHeight="1" x14ac:dyDescent="0.25">
      <c r="A39" s="60">
        <v>20</v>
      </c>
      <c r="B39" s="206" t="s">
        <v>123</v>
      </c>
      <c r="C39" s="207"/>
      <c r="D39" s="70">
        <f>'State Bud Amnd(5)-13613'!G39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7" ht="12.15" customHeight="1" x14ac:dyDescent="0.25">
      <c r="A40" s="60">
        <v>30</v>
      </c>
      <c r="B40" s="206" t="s">
        <v>6</v>
      </c>
      <c r="C40" s="207"/>
      <c r="D40" s="70">
        <f>'State Bud Amnd(5)-13613'!G40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60">
        <v>40</v>
      </c>
      <c r="B41" s="206" t="s">
        <v>7</v>
      </c>
      <c r="C41" s="207"/>
      <c r="D41" s="70">
        <f>'State Bud Amnd(5)-13613'!G41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60">
        <v>41</v>
      </c>
      <c r="B42" s="206" t="s">
        <v>134</v>
      </c>
      <c r="C42" s="207"/>
      <c r="D42" s="70">
        <f>'State Bud Amnd(5)-13613'!G42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60">
        <v>42</v>
      </c>
      <c r="B43" s="206" t="s">
        <v>9</v>
      </c>
      <c r="C43" s="207"/>
      <c r="D43" s="70">
        <f>'State Bud Amnd(5)-13613'!G43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60">
        <v>43</v>
      </c>
      <c r="B44" s="206" t="s">
        <v>10</v>
      </c>
      <c r="C44" s="207"/>
      <c r="D44" s="70">
        <f>'State Bud Amnd(5)-13613'!G44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60">
        <v>44</v>
      </c>
      <c r="B45" s="206" t="s">
        <v>11</v>
      </c>
      <c r="C45" s="207"/>
      <c r="D45" s="70">
        <f>'State Bud Amnd(5)-13613'!G45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60">
        <v>45</v>
      </c>
      <c r="B46" s="206" t="s">
        <v>2</v>
      </c>
      <c r="C46" s="207"/>
      <c r="D46" s="70">
        <f>'State Bud Amnd(5)-13613'!G46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60">
        <v>46</v>
      </c>
      <c r="B47" s="206" t="s">
        <v>133</v>
      </c>
      <c r="C47" s="207"/>
      <c r="D47" s="70">
        <f>'State Bud Amnd(5)-13613'!G47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60">
        <v>47</v>
      </c>
      <c r="B48" s="206" t="s">
        <v>29</v>
      </c>
      <c r="C48" s="207"/>
      <c r="D48" s="70">
        <f>'State Bud Amnd(5)-13613'!G48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Amnd(5)-13613'!G49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Amnd(5)-13613'!G50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Amnd(5)-13613'!G51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Amnd(5)-13613'!G52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Amnd(5)-13613'!G53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Amnd(5)-13613'!G54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Amnd(5)-13613'!G55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Amnd(5)-13613'!G56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Amnd(5)-13613'!G57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Amnd(5)-13613'!G58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Amnd(5)-13613'!G59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Amnd(5)-13613'!G60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Amnd(5)-13613'!G61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Amnd(5)-13613'!G62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Amnd(5)-13613'!G63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Amnd(5)-13613'!G64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Amnd(5)-13613'!G65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Amnd(5)-13613'!G67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Amnd(5)-13613'!G68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Amnd(5)-13613'!G69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Amnd(5)-13613'!G70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70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2">
        <f>G66+G71</f>
        <v>0</v>
      </c>
    </row>
    <row r="73" spans="1:9" ht="15" customHeight="1" thickBot="1" x14ac:dyDescent="0.3">
      <c r="A73" s="193" t="s">
        <v>122</v>
      </c>
      <c r="B73" s="194"/>
      <c r="C73" s="194"/>
      <c r="D73" s="68">
        <f>D34-D72</f>
        <v>0</v>
      </c>
      <c r="E73" s="68">
        <f>E34-E72</f>
        <v>0</v>
      </c>
      <c r="F73" s="68">
        <f>F34-F72</f>
        <v>0</v>
      </c>
      <c r="G73" s="93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164</v>
      </c>
      <c r="B78" s="235"/>
      <c r="C78" s="235"/>
      <c r="D78" s="235"/>
      <c r="E78" s="235"/>
      <c r="F78" s="235"/>
      <c r="G78" s="235"/>
    </row>
  </sheetData>
  <sheetProtection algorithmName="SHA-512" hashValue="5fwrwnkTr0JcxIjfX14rJMFgMRgIi5gMtuomZShcHALQeqD8ci4AFLo1u/AL0PwZe8hh74eF0SjGO3ZieNKYnQ==" saltValue="6uPRcHiqKa1kCBgn4vqzJw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B69:C69"/>
    <mergeCell ref="A73:C73"/>
    <mergeCell ref="A74:E74"/>
    <mergeCell ref="B57:C57"/>
    <mergeCell ref="B58:C58"/>
    <mergeCell ref="B59:C59"/>
    <mergeCell ref="B60:C60"/>
    <mergeCell ref="B61:C61"/>
    <mergeCell ref="B63:C63"/>
    <mergeCell ref="B64:C64"/>
    <mergeCell ref="B45:C45"/>
    <mergeCell ref="B46:C46"/>
    <mergeCell ref="B47:C47"/>
    <mergeCell ref="B48:C48"/>
    <mergeCell ref="B49:C49"/>
    <mergeCell ref="B55:C55"/>
    <mergeCell ref="B65:C65"/>
    <mergeCell ref="A66:C66"/>
    <mergeCell ref="B67:C67"/>
    <mergeCell ref="B68:C68"/>
    <mergeCell ref="B56:C56"/>
    <mergeCell ref="B62:C62"/>
    <mergeCell ref="B50:C50"/>
    <mergeCell ref="B51:C51"/>
    <mergeCell ref="B52:C52"/>
    <mergeCell ref="B53:C53"/>
    <mergeCell ref="B54:C54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A14:G14"/>
    <mergeCell ref="A15:G15"/>
    <mergeCell ref="A32:C32"/>
    <mergeCell ref="A21:G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A16:G16"/>
    <mergeCell ref="B26:C26"/>
    <mergeCell ref="A18:B18"/>
    <mergeCell ref="D19:G19"/>
    <mergeCell ref="A19:C20"/>
    <mergeCell ref="A17:B17"/>
    <mergeCell ref="F4:G4"/>
    <mergeCell ref="C6:E6"/>
    <mergeCell ref="A13:B13"/>
    <mergeCell ref="D13:G13"/>
    <mergeCell ref="A1:B8"/>
    <mergeCell ref="C1:E1"/>
    <mergeCell ref="F3:G3"/>
    <mergeCell ref="C4:E4"/>
    <mergeCell ref="F1:G1"/>
    <mergeCell ref="C2:E2"/>
    <mergeCell ref="F2:G2"/>
    <mergeCell ref="C3:E3"/>
    <mergeCell ref="C7:E7"/>
    <mergeCell ref="A9:G10"/>
    <mergeCell ref="A11:B11"/>
    <mergeCell ref="A12:G12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115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Amnd(6)-13613'!G23</f>
        <v>0</v>
      </c>
      <c r="E14" s="65">
        <v>0</v>
      </c>
      <c r="F14" s="74">
        <f>E14+'(Feb)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Amnd(6)-13613'!G24</f>
        <v>0</v>
      </c>
      <c r="E15" s="65">
        <v>0</v>
      </c>
      <c r="F15" s="74">
        <f>E15+'(Feb)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Amnd(6)-13613'!G25</f>
        <v>0</v>
      </c>
      <c r="E16" s="65">
        <v>0</v>
      </c>
      <c r="F16" s="74">
        <f>E16+'(Feb)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Amnd(6)-13613'!G26</f>
        <v>0</v>
      </c>
      <c r="E17" s="65">
        <v>0</v>
      </c>
      <c r="F17" s="74">
        <f>E17+'(Feb)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Amnd(6)-13613'!G27</f>
        <v>0</v>
      </c>
      <c r="E18" s="65">
        <v>0</v>
      </c>
      <c r="F18" s="74">
        <f>E18+'(Feb)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Amnd(6)-13613'!G28</f>
        <v>0</v>
      </c>
      <c r="E19" s="65">
        <v>0</v>
      </c>
      <c r="F19" s="74">
        <f>E19+'(Feb)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Amnd(6)-13613'!G29</f>
        <v>0</v>
      </c>
      <c r="E20" s="65">
        <v>0</v>
      </c>
      <c r="F20" s="74">
        <f>E20+'(Feb)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Amnd(6)-13613'!G30</f>
        <v>0</v>
      </c>
      <c r="E21" s="65">
        <v>0</v>
      </c>
      <c r="F21" s="74">
        <f>E21+'(Feb)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Amnd(6)-13613'!G31</f>
        <v>0</v>
      </c>
      <c r="E22" s="65">
        <v>0</v>
      </c>
      <c r="F22" s="74">
        <f>E22+'(Feb) State Fin-13650'!F22</f>
        <v>0</v>
      </c>
      <c r="G22" s="75">
        <f t="shared" si="0"/>
        <v>0</v>
      </c>
    </row>
    <row r="23" spans="1:7" s="42" customFormat="1" ht="12.75" customHeight="1" x14ac:dyDescent="0.25">
      <c r="A23" s="249" t="s">
        <v>4</v>
      </c>
      <c r="B23" s="268"/>
      <c r="C23" s="269"/>
      <c r="D23" s="74">
        <f>SUM(D14:D22)</f>
        <v>0</v>
      </c>
      <c r="E23" s="74">
        <f>SUM(E14:E22)</f>
        <v>0</v>
      </c>
      <c r="F23" s="74">
        <f>SUM(F14:F22)</f>
        <v>0</v>
      </c>
      <c r="G23" s="138">
        <f>SUM(G14:G22)</f>
        <v>0</v>
      </c>
    </row>
    <row r="24" spans="1:7" s="42" customFormat="1" ht="12.75" customHeight="1" x14ac:dyDescent="0.25">
      <c r="A24" s="249" t="s">
        <v>95</v>
      </c>
      <c r="B24" s="268"/>
      <c r="C24" s="269"/>
      <c r="D24" s="74">
        <f>'State Bud Amnd(6)-13613'!G33</f>
        <v>0</v>
      </c>
      <c r="E24" s="65">
        <v>0</v>
      </c>
      <c r="F24" s="74">
        <f>E24+'(Feb)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255" t="s">
        <v>94</v>
      </c>
      <c r="B25" s="274"/>
      <c r="C25" s="275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Amnd(6)-13613'!G38</f>
        <v>0</v>
      </c>
      <c r="E30" s="13">
        <v>0</v>
      </c>
      <c r="F30" s="70">
        <f>E30+'(Feb)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72" t="s">
        <v>123</v>
      </c>
      <c r="C31" s="273"/>
      <c r="D31" s="70">
        <f>'State Bud Amnd(6)-13613'!G39</f>
        <v>0</v>
      </c>
      <c r="E31" s="13">
        <v>0</v>
      </c>
      <c r="F31" s="70">
        <f>E31+'(Feb)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Amnd(6)-13613'!G40</f>
        <v>0</v>
      </c>
      <c r="E32" s="13">
        <v>0</v>
      </c>
      <c r="F32" s="70">
        <f>E32+'(Feb)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Amnd(6)-13613'!G41</f>
        <v>0</v>
      </c>
      <c r="E33" s="13">
        <v>0</v>
      </c>
      <c r="F33" s="70">
        <f>E33+'(Feb)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Amnd(6)-13613'!G42</f>
        <v>0</v>
      </c>
      <c r="E34" s="13">
        <v>0</v>
      </c>
      <c r="F34" s="70">
        <f>E34+'(Feb)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Amnd(6)-13613'!G43</f>
        <v>0</v>
      </c>
      <c r="E35" s="13">
        <v>0</v>
      </c>
      <c r="F35" s="70">
        <f>E35+'(Feb)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Amnd(6)-13613'!G44</f>
        <v>0</v>
      </c>
      <c r="E36" s="13">
        <v>0</v>
      </c>
      <c r="F36" s="70">
        <f>E36+'(Feb)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Amnd(6)-13613'!G45</f>
        <v>0</v>
      </c>
      <c r="E37" s="13">
        <v>0</v>
      </c>
      <c r="F37" s="70">
        <f>E37+'(Feb)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Amnd(6)-13613'!G46</f>
        <v>0</v>
      </c>
      <c r="E38" s="13">
        <v>0</v>
      </c>
      <c r="F38" s="70">
        <f>E38+'(Feb)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Amnd(6)-13613'!G47</f>
        <v>0</v>
      </c>
      <c r="E39" s="13">
        <v>0</v>
      </c>
      <c r="F39" s="70">
        <f>E39+'(Feb)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Amnd(6)-13613'!G48</f>
        <v>0</v>
      </c>
      <c r="E40" s="13">
        <v>0</v>
      </c>
      <c r="F40" s="70">
        <f>E40+'(Feb)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Amnd(6)-13613'!G49</f>
        <v>0</v>
      </c>
      <c r="E41" s="13">
        <v>0</v>
      </c>
      <c r="F41" s="70">
        <f>E41+'(Feb)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Amnd(6)-13613'!G50</f>
        <v>0</v>
      </c>
      <c r="E42" s="13">
        <v>0</v>
      </c>
      <c r="F42" s="70">
        <f>E42+'(Feb)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Amnd(6)-13613'!G51</f>
        <v>0</v>
      </c>
      <c r="E43" s="13">
        <v>0</v>
      </c>
      <c r="F43" s="70">
        <f>E43+'(Feb)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Amnd(6)-13613'!G52</f>
        <v>0</v>
      </c>
      <c r="E44" s="13">
        <v>0</v>
      </c>
      <c r="F44" s="70">
        <f>E44+'(Feb)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Amnd(6)-13613'!G53</f>
        <v>0</v>
      </c>
      <c r="E45" s="13">
        <v>0</v>
      </c>
      <c r="F45" s="70">
        <f>E45+'(Feb)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Amnd(6)-13613'!G54</f>
        <v>0</v>
      </c>
      <c r="E46" s="13">
        <v>0</v>
      </c>
      <c r="F46" s="70">
        <f>E46+'(Feb)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Amnd(6)-13613'!G55</f>
        <v>0</v>
      </c>
      <c r="E47" s="13">
        <v>0</v>
      </c>
      <c r="F47" s="70">
        <f>E47+'(Feb)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Amnd(6)-13613'!G56</f>
        <v>0</v>
      </c>
      <c r="E48" s="13">
        <v>0</v>
      </c>
      <c r="F48" s="70">
        <f>E48+'(Feb)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Amnd(6)-13613'!G57</f>
        <v>0</v>
      </c>
      <c r="E49" s="13">
        <v>0</v>
      </c>
      <c r="F49" s="70">
        <f>E49+'(Feb)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Amnd(6)-13613'!G58</f>
        <v>0</v>
      </c>
      <c r="E50" s="13">
        <v>0</v>
      </c>
      <c r="F50" s="70">
        <f>E50+'(Feb)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Amnd(6)-13613'!G59</f>
        <v>0</v>
      </c>
      <c r="E51" s="13">
        <v>0</v>
      </c>
      <c r="F51" s="70">
        <f>E51+'(Feb)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Amnd(6)-13613'!G60</f>
        <v>0</v>
      </c>
      <c r="E52" s="13">
        <v>0</v>
      </c>
      <c r="F52" s="70">
        <f>E52+'(Feb)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Amnd(6)-13613'!G61</f>
        <v>0</v>
      </c>
      <c r="E53" s="13">
        <v>0</v>
      </c>
      <c r="F53" s="70">
        <f>E53+'(Feb)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Amnd(6)-13613'!G62</f>
        <v>0</v>
      </c>
      <c r="E54" s="13">
        <v>0</v>
      </c>
      <c r="F54" s="70">
        <f>E54+'(Feb)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Amnd(6)-13613'!G63</f>
        <v>0</v>
      </c>
      <c r="E55" s="13">
        <v>0</v>
      </c>
      <c r="F55" s="70">
        <f>E55+'(Feb)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Amnd(6)-13613'!G64</f>
        <v>0</v>
      </c>
      <c r="E56" s="13">
        <v>0</v>
      </c>
      <c r="F56" s="70">
        <f>E56+'(Feb)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Amnd(6)-13613'!G65</f>
        <v>0</v>
      </c>
      <c r="E57" s="13">
        <v>0</v>
      </c>
      <c r="F57" s="70">
        <f>E57+'(Feb)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Amnd(6)-13613'!G67</f>
        <v>0</v>
      </c>
      <c r="E59" s="162">
        <v>0</v>
      </c>
      <c r="F59" s="70">
        <f>E59+'(Feb)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Amnd(6)-13613'!G68</f>
        <v>0</v>
      </c>
      <c r="E60" s="162">
        <v>0</v>
      </c>
      <c r="F60" s="70">
        <f>E60+'(Feb)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42</v>
      </c>
      <c r="C61" s="271"/>
      <c r="D61" s="70">
        <f>'State Bud Amnd(6)-13613'!G69</f>
        <v>0</v>
      </c>
      <c r="E61" s="162">
        <v>0</v>
      </c>
      <c r="F61" s="70">
        <f>E61+'(Feb)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Amnd(6)-13613'!G70</f>
        <v>0</v>
      </c>
      <c r="E62" s="162">
        <v>0</v>
      </c>
      <c r="F62" s="70">
        <f>E62+'(Feb)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0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A68" s="1"/>
      <c r="B68" s="1"/>
      <c r="C68" s="1"/>
      <c r="D68" s="1"/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wPA2oTu/zsMCTZY0woS2YkqrJoz5H5HIGbne6QVJNPKtUVR1yZjYSVlZWbJCuVSIxff/ymJb1TFJV0DzdMd7Lw==" saltValue="/LXXbD+cYj4QNZkAZvqw7w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9:C69"/>
    <mergeCell ref="A64:C64"/>
    <mergeCell ref="A63:C63"/>
    <mergeCell ref="A65:C65"/>
    <mergeCell ref="A66:G66"/>
    <mergeCell ref="E67:G67"/>
    <mergeCell ref="E68:G68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5" orientation="portrait" r:id="rId1"/>
  <headerFooter alignWithMargins="0"/>
  <ignoredErrors>
    <ignoredError sqref="G23 G58 G63" formula="1"/>
  </ignoredErrors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2" tint="-0.249977111117893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139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69" t="s">
        <v>110</v>
      </c>
      <c r="D17" s="21" t="s">
        <v>45</v>
      </c>
      <c r="E17" s="21" t="s">
        <v>46</v>
      </c>
      <c r="F17" s="21" t="s">
        <v>47</v>
      </c>
      <c r="G17" s="22" t="s">
        <v>48</v>
      </c>
    </row>
    <row r="18" spans="1:7" ht="14.75" customHeight="1" thickBot="1" x14ac:dyDescent="0.35">
      <c r="A18" s="319">
        <f>D34</f>
        <v>0</v>
      </c>
      <c r="B18" s="320"/>
      <c r="C18" s="88">
        <f>D71</f>
        <v>0</v>
      </c>
      <c r="D18" s="81">
        <f>D72</f>
        <v>0</v>
      </c>
      <c r="E18" s="81">
        <f>E72</f>
        <v>0</v>
      </c>
      <c r="F18" s="81">
        <f>F72</f>
        <v>0</v>
      </c>
      <c r="G18" s="82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thickBot="1" x14ac:dyDescent="0.3">
      <c r="A20" s="312"/>
      <c r="B20" s="312"/>
      <c r="C20" s="312"/>
      <c r="D20" s="18"/>
      <c r="E20" s="17"/>
      <c r="F20" s="17"/>
      <c r="G20" s="17"/>
    </row>
    <row r="21" spans="1:7" ht="13" thickTop="1" x14ac:dyDescent="0.25">
      <c r="A21" s="313" t="s">
        <v>49</v>
      </c>
      <c r="B21" s="314"/>
      <c r="C21" s="314"/>
      <c r="D21" s="314"/>
      <c r="E21" s="314"/>
      <c r="F21" s="314"/>
      <c r="G21" s="315"/>
    </row>
    <row r="22" spans="1:7" ht="25.25" customHeight="1" x14ac:dyDescent="0.25">
      <c r="A22" s="66" t="s">
        <v>63</v>
      </c>
      <c r="B22" s="316" t="s">
        <v>0</v>
      </c>
      <c r="C22" s="317"/>
      <c r="D22" s="14" t="s">
        <v>45</v>
      </c>
      <c r="E22" s="14" t="s">
        <v>46</v>
      </c>
      <c r="F22" s="14" t="s">
        <v>47</v>
      </c>
      <c r="G22" s="15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Amnd(6)-13613'!G23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Amnd(6)-13613'!G24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Amnd(6)-13613'!G25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Amnd(6)-13613'!G26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Amnd(6)-13613'!G27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Amnd(6)-13613'!G28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Amnd(6)-13613'!G29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Amnd(6)-13613'!G30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Amnd(6)-13613'!G31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7" ht="12.15" customHeight="1" x14ac:dyDescent="0.25">
      <c r="A33" s="309" t="s">
        <v>38</v>
      </c>
      <c r="B33" s="310"/>
      <c r="C33" s="310"/>
      <c r="D33" s="74">
        <f>'State Bud Amnd(6)-13613'!G33</f>
        <v>0</v>
      </c>
      <c r="E33" s="65">
        <v>0</v>
      </c>
      <c r="F33" s="65">
        <v>0</v>
      </c>
      <c r="G33" s="75">
        <f>D33+E33-F33</f>
        <v>0</v>
      </c>
    </row>
    <row r="34" spans="1:7" ht="12.15" customHeight="1" thickBot="1" x14ac:dyDescent="0.3">
      <c r="A34" s="305" t="s">
        <v>39</v>
      </c>
      <c r="B34" s="311"/>
      <c r="C34" s="311"/>
      <c r="D34" s="105">
        <f>SUM(D32:D33)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7" ht="14.25" customHeight="1" thickTop="1" x14ac:dyDescent="0.3">
      <c r="A35" s="318" t="s">
        <v>57</v>
      </c>
      <c r="B35" s="318"/>
      <c r="C35" s="318"/>
      <c r="D35" s="318"/>
      <c r="E35" s="318"/>
      <c r="F35" s="318"/>
      <c r="G35" s="318"/>
    </row>
    <row r="36" spans="1:7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7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7" ht="12.15" customHeight="1" x14ac:dyDescent="0.25">
      <c r="A38" s="60">
        <v>10</v>
      </c>
      <c r="B38" s="206" t="s">
        <v>5</v>
      </c>
      <c r="C38" s="207"/>
      <c r="D38" s="70">
        <f>'State Bud Amnd(6)-13613'!G38</f>
        <v>0</v>
      </c>
      <c r="E38" s="13">
        <v>0</v>
      </c>
      <c r="F38" s="13">
        <v>0</v>
      </c>
      <c r="G38" s="75">
        <f>D38+E38-F38</f>
        <v>0</v>
      </c>
    </row>
    <row r="39" spans="1:7" ht="12.15" customHeight="1" x14ac:dyDescent="0.25">
      <c r="A39" s="60">
        <v>20</v>
      </c>
      <c r="B39" s="206" t="s">
        <v>123</v>
      </c>
      <c r="C39" s="207"/>
      <c r="D39" s="70">
        <f>'State Bud Amnd(6)-13613'!G39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7" ht="12.15" customHeight="1" x14ac:dyDescent="0.25">
      <c r="A40" s="60">
        <v>30</v>
      </c>
      <c r="B40" s="206" t="s">
        <v>6</v>
      </c>
      <c r="C40" s="207"/>
      <c r="D40" s="70">
        <f>'State Bud Amnd(6)-13613'!G40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60">
        <v>40</v>
      </c>
      <c r="B41" s="206" t="s">
        <v>7</v>
      </c>
      <c r="C41" s="207"/>
      <c r="D41" s="70">
        <f>'State Bud Amnd(6)-13613'!G41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60">
        <v>41</v>
      </c>
      <c r="B42" s="206" t="s">
        <v>134</v>
      </c>
      <c r="C42" s="207"/>
      <c r="D42" s="70">
        <f>'State Bud Amnd(6)-13613'!G42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60">
        <v>42</v>
      </c>
      <c r="B43" s="206" t="s">
        <v>9</v>
      </c>
      <c r="C43" s="207"/>
      <c r="D43" s="70">
        <f>'State Bud Amnd(6)-13613'!G43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60">
        <v>43</v>
      </c>
      <c r="B44" s="206" t="s">
        <v>10</v>
      </c>
      <c r="C44" s="207"/>
      <c r="D44" s="70">
        <f>'State Bud Amnd(6)-13613'!G44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60">
        <v>44</v>
      </c>
      <c r="B45" s="206" t="s">
        <v>11</v>
      </c>
      <c r="C45" s="207"/>
      <c r="D45" s="70">
        <f>'State Bud Amnd(6)-13613'!G45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60">
        <v>45</v>
      </c>
      <c r="B46" s="206" t="s">
        <v>2</v>
      </c>
      <c r="C46" s="207"/>
      <c r="D46" s="70">
        <f>'State Bud Amnd(6)-13613'!G46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60">
        <v>46</v>
      </c>
      <c r="B47" s="206" t="s">
        <v>12</v>
      </c>
      <c r="C47" s="207"/>
      <c r="D47" s="70">
        <f>'State Bud Amnd(6)-13613'!G47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60">
        <v>47</v>
      </c>
      <c r="B48" s="206" t="s">
        <v>29</v>
      </c>
      <c r="C48" s="207"/>
      <c r="D48" s="70">
        <f>'State Bud Amnd(6)-13613'!G48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Amnd(6)-13613'!G49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Amnd(6)-13613'!G50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Amnd(6)-13613'!G51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Amnd(6)-13613'!G52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Amnd(6)-13613'!G53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Amnd(6)-13613'!G54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Amnd(6)-13613'!G55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Amnd(6)-13613'!G56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Amnd(6)-13613'!G57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Amnd(6)-13613'!G58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Amnd(6)-13613'!G59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Amnd(6)-13613'!G60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Amnd(6)-13613'!G61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Amnd(6)-13613'!G62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Amnd(6)-13613'!G63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Amnd(6)-13613'!G64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Amnd(6)-13613'!G65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41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Amnd(6)-13613'!G67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Amnd(6)-13613'!G68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Amnd(6)-13613'!G69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Amnd(6)-13613'!G70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70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ht="14" customHeight="1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2">
        <f>G66+G71</f>
        <v>0</v>
      </c>
    </row>
    <row r="73" spans="1:9" ht="15" customHeight="1" thickBot="1" x14ac:dyDescent="0.3">
      <c r="A73" s="193" t="s">
        <v>122</v>
      </c>
      <c r="B73" s="194"/>
      <c r="C73" s="194"/>
      <c r="D73" s="68">
        <f>D34-D72</f>
        <v>0</v>
      </c>
      <c r="E73" s="68">
        <f>E34-E72</f>
        <v>0</v>
      </c>
      <c r="F73" s="68">
        <f>F34-F72</f>
        <v>0</v>
      </c>
      <c r="G73" s="93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162</v>
      </c>
      <c r="B78" s="235"/>
      <c r="C78" s="235"/>
      <c r="D78" s="235"/>
      <c r="E78" s="235"/>
      <c r="F78" s="235"/>
      <c r="G78" s="235"/>
    </row>
  </sheetData>
  <sheetProtection algorithmName="SHA-512" hashValue="ZlINCE9lE72xu/AvZXD5YUy+DKHZE5SNXeT/UU0O0yWC89FKfWvWbOLO517TiHUI1a5ZxfJbaSo6+qnqBVQv/w==" saltValue="uy1NyMdAgG4zWqwOLWVmhg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B69:C69"/>
    <mergeCell ref="A73:C73"/>
    <mergeCell ref="A74:E74"/>
    <mergeCell ref="B57:C57"/>
    <mergeCell ref="B58:C58"/>
    <mergeCell ref="B59:C59"/>
    <mergeCell ref="B60:C60"/>
    <mergeCell ref="B61:C61"/>
    <mergeCell ref="B63:C63"/>
    <mergeCell ref="B64:C64"/>
    <mergeCell ref="B45:C45"/>
    <mergeCell ref="B46:C46"/>
    <mergeCell ref="B47:C47"/>
    <mergeCell ref="B48:C48"/>
    <mergeCell ref="B49:C49"/>
    <mergeCell ref="B55:C55"/>
    <mergeCell ref="B65:C65"/>
    <mergeCell ref="A66:C66"/>
    <mergeCell ref="B67:C67"/>
    <mergeCell ref="B68:C68"/>
    <mergeCell ref="B56:C56"/>
    <mergeCell ref="B62:C62"/>
    <mergeCell ref="B50:C50"/>
    <mergeCell ref="B51:C51"/>
    <mergeCell ref="B52:C52"/>
    <mergeCell ref="B53:C53"/>
    <mergeCell ref="B54:C54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A14:G14"/>
    <mergeCell ref="A15:G15"/>
    <mergeCell ref="A32:C32"/>
    <mergeCell ref="A21:G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A16:G16"/>
    <mergeCell ref="B26:C26"/>
    <mergeCell ref="A18:B18"/>
    <mergeCell ref="D19:G19"/>
    <mergeCell ref="A19:C20"/>
    <mergeCell ref="A17:B17"/>
    <mergeCell ref="F4:G4"/>
    <mergeCell ref="C6:E6"/>
    <mergeCell ref="A13:B13"/>
    <mergeCell ref="D13:G13"/>
    <mergeCell ref="A1:B8"/>
    <mergeCell ref="C1:E1"/>
    <mergeCell ref="F3:G3"/>
    <mergeCell ref="C4:E4"/>
    <mergeCell ref="F1:G1"/>
    <mergeCell ref="C2:E2"/>
    <mergeCell ref="F2:G2"/>
    <mergeCell ref="C3:E3"/>
    <mergeCell ref="C7:E7"/>
    <mergeCell ref="A9:G10"/>
    <mergeCell ref="A11:B11"/>
    <mergeCell ref="A12:G12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116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Amnd(7)-13613'!G23</f>
        <v>0</v>
      </c>
      <c r="E14" s="65">
        <v>0</v>
      </c>
      <c r="F14" s="74">
        <f>E14+'(Mar)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Amnd(7)-13613'!G24</f>
        <v>0</v>
      </c>
      <c r="E15" s="65">
        <v>0</v>
      </c>
      <c r="F15" s="74">
        <f>E15+'(Mar)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Amnd(7)-13613'!G25</f>
        <v>0</v>
      </c>
      <c r="E16" s="65">
        <v>0</v>
      </c>
      <c r="F16" s="74">
        <f>E16+'(Mar)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Amnd(7)-13613'!G26</f>
        <v>0</v>
      </c>
      <c r="E17" s="65">
        <v>0</v>
      </c>
      <c r="F17" s="74">
        <f>E17+'(Mar)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Amnd(7)-13613'!G27</f>
        <v>0</v>
      </c>
      <c r="E18" s="65">
        <v>0</v>
      </c>
      <c r="F18" s="74">
        <f>E18+'(Mar)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Amnd(7)-13613'!G28</f>
        <v>0</v>
      </c>
      <c r="E19" s="65">
        <v>0</v>
      </c>
      <c r="F19" s="74">
        <f>E19+'(Mar)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Amnd(7)-13613'!G29</f>
        <v>0</v>
      </c>
      <c r="E20" s="65">
        <v>0</v>
      </c>
      <c r="F20" s="74">
        <f>E20+'(Mar)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Amnd(7)-13613'!G30</f>
        <v>0</v>
      </c>
      <c r="E21" s="65">
        <v>0</v>
      </c>
      <c r="F21" s="74">
        <f>E21+'(Mar)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Amnd(7)-13613'!G31</f>
        <v>0</v>
      </c>
      <c r="E22" s="65">
        <v>0</v>
      </c>
      <c r="F22" s="74">
        <f>E22+'(Mar) State Fin-13650'!F22</f>
        <v>0</v>
      </c>
      <c r="G22" s="75">
        <f t="shared" si="0"/>
        <v>0</v>
      </c>
    </row>
    <row r="23" spans="1:7" s="42" customFormat="1" ht="12.75" customHeight="1" x14ac:dyDescent="0.25">
      <c r="A23" s="249" t="s">
        <v>4</v>
      </c>
      <c r="B23" s="268"/>
      <c r="C23" s="269"/>
      <c r="D23" s="74">
        <f>SUM(D14:D22)</f>
        <v>0</v>
      </c>
      <c r="E23" s="74">
        <f>SUM(E14:E22)</f>
        <v>0</v>
      </c>
      <c r="F23" s="74">
        <f>SUM(F14:F22)</f>
        <v>0</v>
      </c>
      <c r="G23" s="138">
        <f>SUM(G14:G22)</f>
        <v>0</v>
      </c>
    </row>
    <row r="24" spans="1:7" s="42" customFormat="1" ht="12.75" customHeight="1" x14ac:dyDescent="0.25">
      <c r="A24" s="249" t="s">
        <v>95</v>
      </c>
      <c r="B24" s="268"/>
      <c r="C24" s="269"/>
      <c r="D24" s="74">
        <f>'State Bud Amnd(7)-13613'!G33</f>
        <v>0</v>
      </c>
      <c r="E24" s="65">
        <v>0</v>
      </c>
      <c r="F24" s="74">
        <f>E24+'(Mar)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255" t="s">
        <v>94</v>
      </c>
      <c r="B25" s="274"/>
      <c r="C25" s="275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Amnd(7)-13613'!G38</f>
        <v>0</v>
      </c>
      <c r="E30" s="13">
        <v>0</v>
      </c>
      <c r="F30" s="70">
        <f>E30+'(Mar)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72" t="s">
        <v>123</v>
      </c>
      <c r="C31" s="273"/>
      <c r="D31" s="70">
        <f>'State Bud Amnd(7)-13613'!G39</f>
        <v>0</v>
      </c>
      <c r="E31" s="13">
        <v>0</v>
      </c>
      <c r="F31" s="70">
        <f>E31+'(Mar)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Amnd(7)-13613'!G40</f>
        <v>0</v>
      </c>
      <c r="E32" s="13">
        <v>0</v>
      </c>
      <c r="F32" s="70">
        <f>E32+'(Mar)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Amnd(7)-13613'!G41</f>
        <v>0</v>
      </c>
      <c r="E33" s="13">
        <v>0</v>
      </c>
      <c r="F33" s="70">
        <f>E33+'(Mar)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Amnd(7)-13613'!G42</f>
        <v>0</v>
      </c>
      <c r="E34" s="13">
        <v>0</v>
      </c>
      <c r="F34" s="70">
        <f>E34+'(Mar)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Amnd(7)-13613'!G43</f>
        <v>0</v>
      </c>
      <c r="E35" s="13">
        <v>0</v>
      </c>
      <c r="F35" s="70">
        <f>E35+'(Mar)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Amnd(7)-13613'!G44</f>
        <v>0</v>
      </c>
      <c r="E36" s="13">
        <v>0</v>
      </c>
      <c r="F36" s="70">
        <f>E36+'(Mar)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Amnd(7)-13613'!G45</f>
        <v>0</v>
      </c>
      <c r="E37" s="13">
        <v>0</v>
      </c>
      <c r="F37" s="70">
        <f>E37+'(Mar)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Amnd(7)-13613'!G46</f>
        <v>0</v>
      </c>
      <c r="E38" s="13">
        <v>0</v>
      </c>
      <c r="F38" s="70">
        <f>E38+'(Mar)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Amnd(7)-13613'!G47</f>
        <v>0</v>
      </c>
      <c r="E39" s="13">
        <v>0</v>
      </c>
      <c r="F39" s="70">
        <f>E39+'(Mar)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Amnd(7)-13613'!G48</f>
        <v>0</v>
      </c>
      <c r="E40" s="13">
        <v>0</v>
      </c>
      <c r="F40" s="70">
        <f>E40+'(Mar)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Amnd(7)-13613'!G49</f>
        <v>0</v>
      </c>
      <c r="E41" s="13">
        <v>0</v>
      </c>
      <c r="F41" s="70">
        <f>E41+'(Mar)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Amnd(7)-13613'!G50</f>
        <v>0</v>
      </c>
      <c r="E42" s="13">
        <v>0</v>
      </c>
      <c r="F42" s="70">
        <f>E42+'(Mar)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Amnd(7)-13613'!G51</f>
        <v>0</v>
      </c>
      <c r="E43" s="13">
        <v>0</v>
      </c>
      <c r="F43" s="70">
        <f>E43+'(Mar)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Amnd(7)-13613'!G52</f>
        <v>0</v>
      </c>
      <c r="E44" s="13">
        <v>0</v>
      </c>
      <c r="F44" s="70">
        <f>E44+'(Mar)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Amnd(7)-13613'!G53</f>
        <v>0</v>
      </c>
      <c r="E45" s="13">
        <v>0</v>
      </c>
      <c r="F45" s="70">
        <f>E45+'(Mar)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Amnd(7)-13613'!G54</f>
        <v>0</v>
      </c>
      <c r="E46" s="13">
        <v>0</v>
      </c>
      <c r="F46" s="70">
        <f>E46+'(Mar)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Amnd(7)-13613'!G55</f>
        <v>0</v>
      </c>
      <c r="E47" s="13">
        <v>0</v>
      </c>
      <c r="F47" s="70">
        <f>E47+'(Mar)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Amnd(7)-13613'!G56</f>
        <v>0</v>
      </c>
      <c r="E48" s="13">
        <v>0</v>
      </c>
      <c r="F48" s="70">
        <f>E48+'(Mar)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Amnd(7)-13613'!G57</f>
        <v>0</v>
      </c>
      <c r="E49" s="13">
        <v>0</v>
      </c>
      <c r="F49" s="70">
        <f>E49+'(Mar)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Amnd(7)-13613'!G58</f>
        <v>0</v>
      </c>
      <c r="E50" s="13">
        <v>0</v>
      </c>
      <c r="F50" s="70">
        <f>E50+'(Mar)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Amnd(7)-13613'!G59</f>
        <v>0</v>
      </c>
      <c r="E51" s="13">
        <v>0</v>
      </c>
      <c r="F51" s="70">
        <f>E51+'(Mar)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Amnd(7)-13613'!G60</f>
        <v>0</v>
      </c>
      <c r="E52" s="13">
        <v>0</v>
      </c>
      <c r="F52" s="70">
        <f>E52+'(Mar)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Amnd(7)-13613'!G61</f>
        <v>0</v>
      </c>
      <c r="E53" s="13">
        <v>0</v>
      </c>
      <c r="F53" s="70">
        <f>E53+'(Mar)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Amnd(7)-13613'!G62</f>
        <v>0</v>
      </c>
      <c r="E54" s="13">
        <v>0</v>
      </c>
      <c r="F54" s="70">
        <f>E54+'(Mar)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Amnd(7)-13613'!G63</f>
        <v>0</v>
      </c>
      <c r="E55" s="13">
        <v>0</v>
      </c>
      <c r="F55" s="70">
        <f>E55+'(Mar)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Amnd(7)-13613'!G64</f>
        <v>0</v>
      </c>
      <c r="E56" s="13">
        <v>0</v>
      </c>
      <c r="F56" s="70">
        <f>E56+'(Mar)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Amnd(7)-13613'!G65</f>
        <v>0</v>
      </c>
      <c r="E57" s="13">
        <v>0</v>
      </c>
      <c r="F57" s="70">
        <f>E57+'(Mar)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Amnd(7)-13613'!G67</f>
        <v>0</v>
      </c>
      <c r="E59" s="162">
        <v>0</v>
      </c>
      <c r="F59" s="70">
        <f>E59+'(Mar)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Amnd(7)-13613'!G68</f>
        <v>0</v>
      </c>
      <c r="E60" s="162">
        <v>0</v>
      </c>
      <c r="F60" s="70">
        <f>E60+'(Mar)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42</v>
      </c>
      <c r="C61" s="271"/>
      <c r="D61" s="70">
        <f>'State Bud Amnd(7)-13613'!G69</f>
        <v>0</v>
      </c>
      <c r="E61" s="162">
        <v>0</v>
      </c>
      <c r="F61" s="70">
        <f>E61+'(Mar)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Amnd(7)-13613'!G70</f>
        <v>0</v>
      </c>
      <c r="E62" s="162">
        <v>0</v>
      </c>
      <c r="F62" s="70">
        <f>E62+'(Mar)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0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A68" s="1"/>
      <c r="B68" s="1"/>
      <c r="C68" s="1"/>
      <c r="D68" s="1"/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c09be/z5J7sXACDyGuIpTp9X+WEOMC6eR+90nYvzQIE+DwXCDwsRG8/p2Z15Lj9x/dh3D10S2jtz7hsbFmOJpA==" saltValue="OfQfVyaEc3STsY/QOrQs1g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9:C69"/>
    <mergeCell ref="A64:C64"/>
    <mergeCell ref="A63:C63"/>
    <mergeCell ref="A65:C65"/>
    <mergeCell ref="A66:G66"/>
    <mergeCell ref="E67:G67"/>
    <mergeCell ref="E68:G68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5" orientation="portrait" r:id="rId1"/>
  <headerFooter alignWithMargins="0"/>
  <ignoredErrors>
    <ignoredError sqref="G58 G23 G63" formula="1"/>
  </ignoredErrors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2" tint="-0.249977111117893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139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166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69" t="s">
        <v>110</v>
      </c>
      <c r="D17" s="21" t="s">
        <v>45</v>
      </c>
      <c r="E17" s="21" t="s">
        <v>46</v>
      </c>
      <c r="F17" s="21" t="s">
        <v>47</v>
      </c>
      <c r="G17" s="22" t="s">
        <v>48</v>
      </c>
    </row>
    <row r="18" spans="1:7" ht="14.75" customHeight="1" thickBot="1" x14ac:dyDescent="0.35">
      <c r="A18" s="319">
        <f>D34</f>
        <v>0</v>
      </c>
      <c r="B18" s="320"/>
      <c r="C18" s="88">
        <f>D71</f>
        <v>0</v>
      </c>
      <c r="D18" s="81">
        <f>D72</f>
        <v>0</v>
      </c>
      <c r="E18" s="81">
        <f>E72</f>
        <v>0</v>
      </c>
      <c r="F18" s="81">
        <f>F72</f>
        <v>0</v>
      </c>
      <c r="G18" s="82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thickBot="1" x14ac:dyDescent="0.3">
      <c r="A20" s="312"/>
      <c r="B20" s="312"/>
      <c r="C20" s="312"/>
      <c r="D20" s="18"/>
      <c r="E20" s="17"/>
      <c r="F20" s="17"/>
      <c r="G20" s="17"/>
    </row>
    <row r="21" spans="1:7" ht="13" thickTop="1" x14ac:dyDescent="0.25">
      <c r="A21" s="313" t="s">
        <v>49</v>
      </c>
      <c r="B21" s="314"/>
      <c r="C21" s="314"/>
      <c r="D21" s="314"/>
      <c r="E21" s="314"/>
      <c r="F21" s="314"/>
      <c r="G21" s="315"/>
    </row>
    <row r="22" spans="1:7" ht="25.25" customHeight="1" x14ac:dyDescent="0.25">
      <c r="A22" s="66" t="s">
        <v>63</v>
      </c>
      <c r="B22" s="316" t="s">
        <v>0</v>
      </c>
      <c r="C22" s="317"/>
      <c r="D22" s="14" t="s">
        <v>45</v>
      </c>
      <c r="E22" s="14" t="s">
        <v>46</v>
      </c>
      <c r="F22" s="14" t="s">
        <v>47</v>
      </c>
      <c r="G22" s="15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Amnd(7)-13613'!G23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Amnd(7)-13613'!G24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Amnd(7)-13613'!G25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Amnd(7)-13613'!G26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Amnd(7)-13613'!G27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Amnd(7)-13613'!G28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Amnd(7)-13613'!G29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Amnd(7)-13613'!G30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Amnd(7)-13613'!G31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8" ht="12.15" customHeight="1" x14ac:dyDescent="0.25">
      <c r="A33" s="309" t="s">
        <v>38</v>
      </c>
      <c r="B33" s="310"/>
      <c r="C33" s="310"/>
      <c r="D33" s="74">
        <f>'State Bud Amnd(7)-13613'!G33</f>
        <v>0</v>
      </c>
      <c r="E33" s="65">
        <v>0</v>
      </c>
      <c r="F33" s="65">
        <v>0</v>
      </c>
      <c r="G33" s="75">
        <f>D33+E33-F33</f>
        <v>0</v>
      </c>
    </row>
    <row r="34" spans="1:8" ht="12.15" customHeight="1" thickBot="1" x14ac:dyDescent="0.3">
      <c r="A34" s="305" t="s">
        <v>39</v>
      </c>
      <c r="B34" s="311"/>
      <c r="C34" s="311"/>
      <c r="D34" s="105">
        <f>SUM(D32:D33)</f>
        <v>0</v>
      </c>
      <c r="E34" s="105">
        <f>SUM(E32:E33)</f>
        <v>0</v>
      </c>
      <c r="F34" s="105">
        <f>SUM(F32:F33)</f>
        <v>0</v>
      </c>
      <c r="G34" s="100">
        <f>SUM(G32:G33)</f>
        <v>0</v>
      </c>
      <c r="H34" s="136"/>
    </row>
    <row r="35" spans="1:8" ht="14.25" customHeight="1" thickTop="1" x14ac:dyDescent="0.3">
      <c r="A35" s="318" t="s">
        <v>57</v>
      </c>
      <c r="B35" s="318"/>
      <c r="C35" s="318"/>
      <c r="D35" s="318"/>
      <c r="E35" s="318"/>
      <c r="F35" s="318"/>
      <c r="G35" s="318"/>
    </row>
    <row r="36" spans="1:8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8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8" ht="12.15" customHeight="1" x14ac:dyDescent="0.25">
      <c r="A38" s="60">
        <v>10</v>
      </c>
      <c r="B38" s="206" t="s">
        <v>5</v>
      </c>
      <c r="C38" s="207"/>
      <c r="D38" s="70">
        <f>'State Bud Amnd(7)-13613'!G38</f>
        <v>0</v>
      </c>
      <c r="E38" s="13">
        <v>0</v>
      </c>
      <c r="F38" s="13">
        <v>0</v>
      </c>
      <c r="G38" s="75">
        <f>D38+E38-F38</f>
        <v>0</v>
      </c>
    </row>
    <row r="39" spans="1:8" ht="12.15" customHeight="1" x14ac:dyDescent="0.25">
      <c r="A39" s="60">
        <v>20</v>
      </c>
      <c r="B39" s="206" t="s">
        <v>130</v>
      </c>
      <c r="C39" s="207"/>
      <c r="D39" s="70">
        <f>'State Bud Amnd(7)-13613'!G39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8" ht="12.15" customHeight="1" x14ac:dyDescent="0.25">
      <c r="A40" s="60">
        <v>30</v>
      </c>
      <c r="B40" s="206" t="s">
        <v>6</v>
      </c>
      <c r="C40" s="207"/>
      <c r="D40" s="70">
        <f>'State Bud Amnd(7)-13613'!G40</f>
        <v>0</v>
      </c>
      <c r="E40" s="13">
        <v>0</v>
      </c>
      <c r="F40" s="13">
        <v>0</v>
      </c>
      <c r="G40" s="75">
        <f t="shared" si="1"/>
        <v>0</v>
      </c>
    </row>
    <row r="41" spans="1:8" ht="12.15" customHeight="1" x14ac:dyDescent="0.25">
      <c r="A41" s="60">
        <v>40</v>
      </c>
      <c r="B41" s="206" t="s">
        <v>7</v>
      </c>
      <c r="C41" s="207"/>
      <c r="D41" s="70">
        <f>'State Bud Amnd(7)-13613'!G41</f>
        <v>0</v>
      </c>
      <c r="E41" s="13">
        <v>0</v>
      </c>
      <c r="F41" s="13">
        <v>0</v>
      </c>
      <c r="G41" s="75">
        <f t="shared" si="1"/>
        <v>0</v>
      </c>
    </row>
    <row r="42" spans="1:8" ht="12.15" customHeight="1" x14ac:dyDescent="0.25">
      <c r="A42" s="60">
        <v>41</v>
      </c>
      <c r="B42" s="206" t="s">
        <v>134</v>
      </c>
      <c r="C42" s="207"/>
      <c r="D42" s="70">
        <f>'State Bud Amnd(7)-13613'!G42</f>
        <v>0</v>
      </c>
      <c r="E42" s="13">
        <v>0</v>
      </c>
      <c r="F42" s="13">
        <v>0</v>
      </c>
      <c r="G42" s="75">
        <f t="shared" si="1"/>
        <v>0</v>
      </c>
    </row>
    <row r="43" spans="1:8" ht="12.15" customHeight="1" x14ac:dyDescent="0.25">
      <c r="A43" s="60">
        <v>42</v>
      </c>
      <c r="B43" s="206" t="s">
        <v>9</v>
      </c>
      <c r="C43" s="207"/>
      <c r="D43" s="70">
        <f>'State Bud Amnd(7)-13613'!G43</f>
        <v>0</v>
      </c>
      <c r="E43" s="13">
        <v>0</v>
      </c>
      <c r="F43" s="13">
        <v>0</v>
      </c>
      <c r="G43" s="75">
        <f t="shared" si="1"/>
        <v>0</v>
      </c>
    </row>
    <row r="44" spans="1:8" ht="12.15" customHeight="1" x14ac:dyDescent="0.25">
      <c r="A44" s="60">
        <v>43</v>
      </c>
      <c r="B44" s="206" t="s">
        <v>10</v>
      </c>
      <c r="C44" s="207"/>
      <c r="D44" s="70">
        <f>'State Bud Amnd(7)-13613'!G44</f>
        <v>0</v>
      </c>
      <c r="E44" s="13">
        <v>0</v>
      </c>
      <c r="F44" s="13">
        <v>0</v>
      </c>
      <c r="G44" s="75">
        <f t="shared" si="1"/>
        <v>0</v>
      </c>
    </row>
    <row r="45" spans="1:8" ht="12.15" customHeight="1" x14ac:dyDescent="0.25">
      <c r="A45" s="60">
        <v>44</v>
      </c>
      <c r="B45" s="206" t="s">
        <v>11</v>
      </c>
      <c r="C45" s="207"/>
      <c r="D45" s="70">
        <f>'State Bud Amnd(7)-13613'!G45</f>
        <v>0</v>
      </c>
      <c r="E45" s="13">
        <v>0</v>
      </c>
      <c r="F45" s="13">
        <v>0</v>
      </c>
      <c r="G45" s="75">
        <f t="shared" si="1"/>
        <v>0</v>
      </c>
    </row>
    <row r="46" spans="1:8" ht="12.15" customHeight="1" x14ac:dyDescent="0.25">
      <c r="A46" s="60">
        <v>45</v>
      </c>
      <c r="B46" s="206" t="s">
        <v>2</v>
      </c>
      <c r="C46" s="207"/>
      <c r="D46" s="70">
        <f>'State Bud Amnd(7)-13613'!G46</f>
        <v>0</v>
      </c>
      <c r="E46" s="13">
        <v>0</v>
      </c>
      <c r="F46" s="13">
        <v>0</v>
      </c>
      <c r="G46" s="75">
        <f t="shared" si="1"/>
        <v>0</v>
      </c>
    </row>
    <row r="47" spans="1:8" ht="12.15" customHeight="1" x14ac:dyDescent="0.25">
      <c r="A47" s="60">
        <v>46</v>
      </c>
      <c r="B47" s="206" t="s">
        <v>133</v>
      </c>
      <c r="C47" s="207"/>
      <c r="D47" s="70">
        <f>'State Bud Amnd(7)-13613'!G47</f>
        <v>0</v>
      </c>
      <c r="E47" s="13">
        <v>0</v>
      </c>
      <c r="F47" s="13">
        <v>0</v>
      </c>
      <c r="G47" s="75">
        <f t="shared" si="1"/>
        <v>0</v>
      </c>
    </row>
    <row r="48" spans="1:8" ht="12.15" customHeight="1" x14ac:dyDescent="0.25">
      <c r="A48" s="60">
        <v>47</v>
      </c>
      <c r="B48" s="206" t="s">
        <v>29</v>
      </c>
      <c r="C48" s="207"/>
      <c r="D48" s="70">
        <f>'State Bud Amnd(7)-13613'!G48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Amnd(7)-13613'!G49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Amnd(7)-13613'!G50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Amnd(7)-13613'!G51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Amnd(7)-13613'!G52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Amnd(7)-13613'!G53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Amnd(7)-13613'!G54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Amnd(7)-13613'!G55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Amnd(7)-13613'!G56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Amnd(7)-13613'!G57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Amnd(7)-13613'!G58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Amnd(7)-13613'!G59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72" t="s">
        <v>31</v>
      </c>
      <c r="C60" s="273"/>
      <c r="D60" s="70">
        <f>'State Bud Amnd(7)-13613'!G60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Amnd(7)-13613'!G61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Amnd(7)-13613'!G62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Amnd(7)-13613'!G63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Amnd(7)-13613'!G64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Amnd(7)-13613'!G65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Amnd(7)-13613'!G67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Amnd(7)-13613'!G68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Amnd(7)-13613'!G69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Amnd(7)-13613'!G70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70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2">
        <f>G66+G71</f>
        <v>0</v>
      </c>
    </row>
    <row r="73" spans="1:9" ht="15" customHeight="1" thickBot="1" x14ac:dyDescent="0.3">
      <c r="A73" s="193" t="s">
        <v>122</v>
      </c>
      <c r="B73" s="194"/>
      <c r="C73" s="194"/>
      <c r="D73" s="68">
        <f>D34-D72</f>
        <v>0</v>
      </c>
      <c r="E73" s="68">
        <f>E34-E72</f>
        <v>0</v>
      </c>
      <c r="F73" s="68">
        <f>F34-F72</f>
        <v>0</v>
      </c>
      <c r="G73" s="93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164</v>
      </c>
      <c r="B78" s="235"/>
      <c r="C78" s="235"/>
      <c r="D78" s="235"/>
      <c r="E78" s="235"/>
      <c r="F78" s="235"/>
      <c r="G78" s="235"/>
    </row>
  </sheetData>
  <sheetProtection algorithmName="SHA-512" hashValue="yl73CFI/ErcrXlixbMHNcTnmI4h8oYZbDz3t72ESq5GQC3Y/wHLFW5Er9JOX5nOB8O5s79Lm11t1OjQ1kYlrNQ==" saltValue="W6YZuSWO2Jxy3HU+RnVHDw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B69:C69"/>
    <mergeCell ref="A73:C73"/>
    <mergeCell ref="A74:E74"/>
    <mergeCell ref="B57:C57"/>
    <mergeCell ref="B58:C58"/>
    <mergeCell ref="B59:C59"/>
    <mergeCell ref="B60:C60"/>
    <mergeCell ref="B61:C61"/>
    <mergeCell ref="B63:C63"/>
    <mergeCell ref="B64:C64"/>
    <mergeCell ref="B45:C45"/>
    <mergeCell ref="B46:C46"/>
    <mergeCell ref="B47:C47"/>
    <mergeCell ref="B48:C48"/>
    <mergeCell ref="B49:C49"/>
    <mergeCell ref="B55:C55"/>
    <mergeCell ref="B65:C65"/>
    <mergeCell ref="A66:C66"/>
    <mergeCell ref="B67:C67"/>
    <mergeCell ref="B68:C68"/>
    <mergeCell ref="B56:C56"/>
    <mergeCell ref="B62:C62"/>
    <mergeCell ref="B50:C50"/>
    <mergeCell ref="B51:C51"/>
    <mergeCell ref="B52:C52"/>
    <mergeCell ref="B53:C53"/>
    <mergeCell ref="B54:C54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A14:G14"/>
    <mergeCell ref="A15:G15"/>
    <mergeCell ref="A32:C32"/>
    <mergeCell ref="A21:G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A16:G16"/>
    <mergeCell ref="B26:C26"/>
    <mergeCell ref="A18:B18"/>
    <mergeCell ref="D19:G19"/>
    <mergeCell ref="A19:C20"/>
    <mergeCell ref="A17:B17"/>
    <mergeCell ref="F4:G4"/>
    <mergeCell ref="C6:E6"/>
    <mergeCell ref="A13:B13"/>
    <mergeCell ref="D13:G13"/>
    <mergeCell ref="A1:B8"/>
    <mergeCell ref="C1:E1"/>
    <mergeCell ref="F3:G3"/>
    <mergeCell ref="C4:E4"/>
    <mergeCell ref="F1:G1"/>
    <mergeCell ref="C2:E2"/>
    <mergeCell ref="F2:G2"/>
    <mergeCell ref="C3:E3"/>
    <mergeCell ref="C7:E7"/>
    <mergeCell ref="A9:G10"/>
    <mergeCell ref="A11:B11"/>
    <mergeCell ref="A12:G12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117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Amnd(8)-13613'!G23</f>
        <v>0</v>
      </c>
      <c r="E14" s="65">
        <v>0</v>
      </c>
      <c r="F14" s="74">
        <f>E14+'(Apr)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Amnd(8)-13613'!G24</f>
        <v>0</v>
      </c>
      <c r="E15" s="65">
        <v>0</v>
      </c>
      <c r="F15" s="74">
        <f>E15+'(Apr)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Amnd(8)-13613'!G25</f>
        <v>0</v>
      </c>
      <c r="E16" s="65">
        <v>0</v>
      </c>
      <c r="F16" s="74">
        <f>E16+'(Apr)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Amnd(8)-13613'!G26</f>
        <v>0</v>
      </c>
      <c r="E17" s="65">
        <v>0</v>
      </c>
      <c r="F17" s="74">
        <f>E17+'(Apr)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Amnd(8)-13613'!G27</f>
        <v>0</v>
      </c>
      <c r="E18" s="65">
        <v>0</v>
      </c>
      <c r="F18" s="74">
        <f>E18+'(Apr)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Amnd(8)-13613'!G28</f>
        <v>0</v>
      </c>
      <c r="E19" s="65">
        <v>0</v>
      </c>
      <c r="F19" s="74">
        <f>E19+'(Apr)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Amnd(8)-13613'!G29</f>
        <v>0</v>
      </c>
      <c r="E20" s="65">
        <v>0</v>
      </c>
      <c r="F20" s="74">
        <f>E20+'(Apr)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Amnd(8)-13613'!G30</f>
        <v>0</v>
      </c>
      <c r="E21" s="65">
        <v>0</v>
      </c>
      <c r="F21" s="74">
        <f>E21+'(Apr)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Amnd(8)-13613'!G31</f>
        <v>0</v>
      </c>
      <c r="E22" s="65">
        <v>0</v>
      </c>
      <c r="F22" s="74">
        <f>E22+'(Apr) State Fin-13650'!F22</f>
        <v>0</v>
      </c>
      <c r="G22" s="75">
        <f t="shared" si="0"/>
        <v>0</v>
      </c>
    </row>
    <row r="23" spans="1:7" s="42" customFormat="1" ht="12.75" customHeight="1" x14ac:dyDescent="0.25">
      <c r="A23" s="249" t="s">
        <v>4</v>
      </c>
      <c r="B23" s="268"/>
      <c r="C23" s="269"/>
      <c r="D23" s="74">
        <f>SUM(D14:D22)</f>
        <v>0</v>
      </c>
      <c r="E23" s="74">
        <f>SUM(E14:E22)</f>
        <v>0</v>
      </c>
      <c r="F23" s="74">
        <f>SUM(F14:F22)</f>
        <v>0</v>
      </c>
      <c r="G23" s="138">
        <f>SUM(G14:G22)</f>
        <v>0</v>
      </c>
    </row>
    <row r="24" spans="1:7" s="42" customFormat="1" ht="12.75" customHeight="1" x14ac:dyDescent="0.25">
      <c r="A24" s="249" t="s">
        <v>95</v>
      </c>
      <c r="B24" s="268"/>
      <c r="C24" s="269"/>
      <c r="D24" s="74">
        <f>'State Bud Amnd(8)-13613'!G33</f>
        <v>0</v>
      </c>
      <c r="E24" s="65">
        <v>0</v>
      </c>
      <c r="F24" s="74">
        <f>E24+'(Apr)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255" t="s">
        <v>94</v>
      </c>
      <c r="B25" s="274"/>
      <c r="C25" s="275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Amnd(8)-13613'!G38</f>
        <v>0</v>
      </c>
      <c r="E30" s="13">
        <v>0</v>
      </c>
      <c r="F30" s="70">
        <f>E30+'(Apr)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06" t="s">
        <v>130</v>
      </c>
      <c r="C31" s="207"/>
      <c r="D31" s="70">
        <f>'State Bud Amnd(8)-13613'!G39</f>
        <v>0</v>
      </c>
      <c r="E31" s="13">
        <v>0</v>
      </c>
      <c r="F31" s="70">
        <f>E31+'(Apr)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Amnd(8)-13613'!G40</f>
        <v>0</v>
      </c>
      <c r="E32" s="13">
        <v>0</v>
      </c>
      <c r="F32" s="70">
        <f>E32+'(Apr)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Amnd(8)-13613'!G41</f>
        <v>0</v>
      </c>
      <c r="E33" s="13">
        <v>0</v>
      </c>
      <c r="F33" s="70">
        <f>E33+'(Apr)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Amnd(8)-13613'!G42</f>
        <v>0</v>
      </c>
      <c r="E34" s="13">
        <v>0</v>
      </c>
      <c r="F34" s="70">
        <f>E34+'(Apr)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Amnd(8)-13613'!G43</f>
        <v>0</v>
      </c>
      <c r="E35" s="13">
        <v>0</v>
      </c>
      <c r="F35" s="70">
        <f>E35+'(Apr)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Amnd(8)-13613'!G44</f>
        <v>0</v>
      </c>
      <c r="E36" s="13">
        <v>0</v>
      </c>
      <c r="F36" s="70">
        <f>E36+'(Apr)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Amnd(8)-13613'!G45</f>
        <v>0</v>
      </c>
      <c r="E37" s="13">
        <v>0</v>
      </c>
      <c r="F37" s="70">
        <f>E37+'(Apr)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Amnd(8)-13613'!G46</f>
        <v>0</v>
      </c>
      <c r="E38" s="13">
        <v>0</v>
      </c>
      <c r="F38" s="70">
        <f>E38+'(Apr)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Amnd(8)-13613'!G47</f>
        <v>0</v>
      </c>
      <c r="E39" s="13">
        <v>0</v>
      </c>
      <c r="F39" s="70">
        <f>E39+'(Apr)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Amnd(8)-13613'!G48</f>
        <v>0</v>
      </c>
      <c r="E40" s="13">
        <v>0</v>
      </c>
      <c r="F40" s="70">
        <f>E40+'(Apr)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Amnd(8)-13613'!G49</f>
        <v>0</v>
      </c>
      <c r="E41" s="13">
        <v>0</v>
      </c>
      <c r="F41" s="70">
        <f>E41+'(Apr)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Amnd(8)-13613'!G50</f>
        <v>0</v>
      </c>
      <c r="E42" s="13">
        <v>0</v>
      </c>
      <c r="F42" s="70">
        <f>E42+'(Apr)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Amnd(8)-13613'!G51</f>
        <v>0</v>
      </c>
      <c r="E43" s="13">
        <v>0</v>
      </c>
      <c r="F43" s="70">
        <f>E43+'(Apr)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Amnd(8)-13613'!G52</f>
        <v>0</v>
      </c>
      <c r="E44" s="13">
        <v>0</v>
      </c>
      <c r="F44" s="70">
        <f>E44+'(Apr)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Amnd(8)-13613'!G53</f>
        <v>0</v>
      </c>
      <c r="E45" s="13">
        <v>0</v>
      </c>
      <c r="F45" s="70">
        <f>E45+'(Apr)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Amnd(8)-13613'!G54</f>
        <v>0</v>
      </c>
      <c r="E46" s="13">
        <v>0</v>
      </c>
      <c r="F46" s="70">
        <f>E46+'(Apr)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Amnd(8)-13613'!G55</f>
        <v>0</v>
      </c>
      <c r="E47" s="13">
        <v>0</v>
      </c>
      <c r="F47" s="70">
        <f>E47+'(Apr)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Amnd(8)-13613'!G56</f>
        <v>0</v>
      </c>
      <c r="E48" s="13">
        <v>0</v>
      </c>
      <c r="F48" s="70">
        <f>E48+'(Apr)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Amnd(8)-13613'!G57</f>
        <v>0</v>
      </c>
      <c r="E49" s="13">
        <v>0</v>
      </c>
      <c r="F49" s="70">
        <f>E49+'(Apr)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Amnd(8)-13613'!G58</f>
        <v>0</v>
      </c>
      <c r="E50" s="13">
        <v>0</v>
      </c>
      <c r="F50" s="70">
        <f>E50+'(Apr)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Amnd(8)-13613'!G59</f>
        <v>0</v>
      </c>
      <c r="E51" s="13">
        <v>0</v>
      </c>
      <c r="F51" s="70">
        <f>E51+'(Apr)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Amnd(8)-13613'!G60</f>
        <v>0</v>
      </c>
      <c r="E52" s="13">
        <v>0</v>
      </c>
      <c r="F52" s="70">
        <f>E52+'(Apr)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Amnd(8)-13613'!G61</f>
        <v>0</v>
      </c>
      <c r="E53" s="13">
        <v>0</v>
      </c>
      <c r="F53" s="70">
        <f>E53+'(Apr)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Amnd(8)-13613'!G62</f>
        <v>0</v>
      </c>
      <c r="E54" s="13">
        <v>0</v>
      </c>
      <c r="F54" s="70">
        <f>E54+'(Apr)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Amnd(8)-13613'!G63</f>
        <v>0</v>
      </c>
      <c r="E55" s="13">
        <v>0</v>
      </c>
      <c r="F55" s="70">
        <f>E55+'(Apr)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Amnd(8)-13613'!G64</f>
        <v>0</v>
      </c>
      <c r="E56" s="13">
        <v>0</v>
      </c>
      <c r="F56" s="70">
        <f>E56+'(Apr)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Amnd(8)-13613'!G65</f>
        <v>0</v>
      </c>
      <c r="E57" s="13">
        <v>0</v>
      </c>
      <c r="F57" s="70">
        <f>E57+'(Apr)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Amnd(8)-13613'!G67</f>
        <v>0</v>
      </c>
      <c r="E59" s="76">
        <v>0</v>
      </c>
      <c r="F59" s="70">
        <f>E59+'(Apr)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Amnd(8)-13613'!G68</f>
        <v>0</v>
      </c>
      <c r="E60" s="76">
        <v>0</v>
      </c>
      <c r="F60" s="70">
        <f>E60+'(Apr)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135</v>
      </c>
      <c r="C61" s="271"/>
      <c r="D61" s="70">
        <f>'State Bud Amnd(8)-13613'!G69</f>
        <v>0</v>
      </c>
      <c r="E61" s="76">
        <v>0</v>
      </c>
      <c r="F61" s="70">
        <f>E61+'(Apr)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Amnd(8)-13613'!G70</f>
        <v>0</v>
      </c>
      <c r="E62" s="76">
        <v>0</v>
      </c>
      <c r="F62" s="70">
        <f>E62+'(Apr)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0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11">
        <f>D25-D64</f>
        <v>0</v>
      </c>
      <c r="E65" s="111">
        <f>E25-E64</f>
        <v>0</v>
      </c>
      <c r="F65" s="111">
        <f>F25-F64</f>
        <v>0</v>
      </c>
      <c r="G65" s="112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A68" s="1"/>
      <c r="B68" s="1"/>
      <c r="C68" s="1"/>
      <c r="D68" s="1"/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uhFfmcWEFCyjYJyjFVoLbiYVpgcpciwjk8E9Ojq5ctAd/B5aze4JYyVgnKKTJ9x1Ig78wj0H6XmlAqd5gUjTiQ==" saltValue="mshbuofTmX2Wxym2HtYnwA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9:C69"/>
    <mergeCell ref="A64:C64"/>
    <mergeCell ref="A63:C63"/>
    <mergeCell ref="A65:C65"/>
    <mergeCell ref="A66:G66"/>
    <mergeCell ref="E67:G67"/>
    <mergeCell ref="E68:G68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5" orientation="portrait" r:id="rId1"/>
  <headerFooter alignWithMargins="0"/>
  <ignoredErrors>
    <ignoredError sqref="G58 G63 G23" formula="1"/>
  </ignoredErrors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2" tint="-0.249977111117893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138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69" t="s">
        <v>110</v>
      </c>
      <c r="D17" s="21" t="s">
        <v>45</v>
      </c>
      <c r="E17" s="21" t="s">
        <v>46</v>
      </c>
      <c r="F17" s="21" t="s">
        <v>47</v>
      </c>
      <c r="G17" s="22" t="s">
        <v>48</v>
      </c>
    </row>
    <row r="18" spans="1:7" ht="14.75" customHeight="1" thickBot="1" x14ac:dyDescent="0.35">
      <c r="A18" s="319">
        <f>D34</f>
        <v>0</v>
      </c>
      <c r="B18" s="320"/>
      <c r="C18" s="88">
        <f>D71</f>
        <v>0</v>
      </c>
      <c r="D18" s="81">
        <f>D72</f>
        <v>0</v>
      </c>
      <c r="E18" s="81">
        <f>E72</f>
        <v>0</v>
      </c>
      <c r="F18" s="81">
        <f>F72</f>
        <v>0</v>
      </c>
      <c r="G18" s="82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thickBot="1" x14ac:dyDescent="0.3">
      <c r="A20" s="312"/>
      <c r="B20" s="312"/>
      <c r="C20" s="312"/>
      <c r="D20" s="18"/>
      <c r="E20" s="17"/>
      <c r="F20" s="17"/>
      <c r="G20" s="17"/>
    </row>
    <row r="21" spans="1:7" ht="13" thickTop="1" x14ac:dyDescent="0.25">
      <c r="A21" s="313" t="s">
        <v>49</v>
      </c>
      <c r="B21" s="314"/>
      <c r="C21" s="314"/>
      <c r="D21" s="314"/>
      <c r="E21" s="314"/>
      <c r="F21" s="314"/>
      <c r="G21" s="315"/>
    </row>
    <row r="22" spans="1:7" ht="25.25" customHeight="1" x14ac:dyDescent="0.25">
      <c r="A22" s="66" t="s">
        <v>63</v>
      </c>
      <c r="B22" s="316" t="s">
        <v>0</v>
      </c>
      <c r="C22" s="317"/>
      <c r="D22" s="14" t="s">
        <v>45</v>
      </c>
      <c r="E22" s="14" t="s">
        <v>46</v>
      </c>
      <c r="F22" s="14" t="s">
        <v>47</v>
      </c>
      <c r="G22" s="15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Amnd(8)-13613'!G23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Amnd(8)-13613'!G24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Amnd(8)-13613'!G25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Amnd(8)-13613'!G26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Amnd(8)-13613'!G27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Amnd(8)-13613'!G28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Amnd(8)-13613'!G29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Amnd(8)-13613'!G30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Amnd(8)-13613'!G31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7" ht="12.15" customHeight="1" x14ac:dyDescent="0.25">
      <c r="A33" s="309" t="s">
        <v>38</v>
      </c>
      <c r="B33" s="310"/>
      <c r="C33" s="310"/>
      <c r="D33" s="74">
        <f>'State Bud Amnd(8)-13613'!G33</f>
        <v>0</v>
      </c>
      <c r="E33" s="65">
        <v>0</v>
      </c>
      <c r="F33" s="65">
        <v>0</v>
      </c>
      <c r="G33" s="75">
        <f>D33+E33-F33</f>
        <v>0</v>
      </c>
    </row>
    <row r="34" spans="1:7" ht="12.15" customHeight="1" thickBot="1" x14ac:dyDescent="0.3">
      <c r="A34" s="305" t="s">
        <v>39</v>
      </c>
      <c r="B34" s="311"/>
      <c r="C34" s="311"/>
      <c r="D34" s="105">
        <f>SUM(D32:D33)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7" ht="14.25" customHeight="1" thickTop="1" x14ac:dyDescent="0.3">
      <c r="A35" s="318" t="s">
        <v>57</v>
      </c>
      <c r="B35" s="318"/>
      <c r="C35" s="318"/>
      <c r="D35" s="318"/>
      <c r="E35" s="318"/>
      <c r="F35" s="318"/>
      <c r="G35" s="318"/>
    </row>
    <row r="36" spans="1:7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7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7" ht="12.15" customHeight="1" x14ac:dyDescent="0.25">
      <c r="A38" s="60">
        <v>10</v>
      </c>
      <c r="B38" s="206" t="s">
        <v>5</v>
      </c>
      <c r="C38" s="207"/>
      <c r="D38" s="70">
        <f>'State Bud Amnd(8)-13613'!G38</f>
        <v>0</v>
      </c>
      <c r="E38" s="13">
        <v>0</v>
      </c>
      <c r="F38" s="13">
        <v>0</v>
      </c>
      <c r="G38" s="75">
        <f>D38+E38-F38</f>
        <v>0</v>
      </c>
    </row>
    <row r="39" spans="1:7" ht="12.15" customHeight="1" x14ac:dyDescent="0.25">
      <c r="A39" s="60">
        <v>20</v>
      </c>
      <c r="B39" s="206" t="s">
        <v>130</v>
      </c>
      <c r="C39" s="207"/>
      <c r="D39" s="70">
        <f>'State Bud Amnd(8)-13613'!G39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7" ht="12.15" customHeight="1" x14ac:dyDescent="0.25">
      <c r="A40" s="60">
        <v>30</v>
      </c>
      <c r="B40" s="206" t="s">
        <v>6</v>
      </c>
      <c r="C40" s="207"/>
      <c r="D40" s="70">
        <f>'State Bud Amnd(8)-13613'!G40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60">
        <v>40</v>
      </c>
      <c r="B41" s="206" t="s">
        <v>7</v>
      </c>
      <c r="C41" s="207"/>
      <c r="D41" s="70">
        <f>'State Bud Amnd(8)-13613'!G41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60">
        <v>41</v>
      </c>
      <c r="B42" s="206" t="s">
        <v>134</v>
      </c>
      <c r="C42" s="207"/>
      <c r="D42" s="70">
        <f>'State Bud Amnd(8)-13613'!G42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60">
        <v>42</v>
      </c>
      <c r="B43" s="206" t="s">
        <v>9</v>
      </c>
      <c r="C43" s="207"/>
      <c r="D43" s="70">
        <f>'State Bud Amnd(8)-13613'!G43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60">
        <v>43</v>
      </c>
      <c r="B44" s="206" t="s">
        <v>10</v>
      </c>
      <c r="C44" s="207"/>
      <c r="D44" s="70">
        <f>'State Bud Amnd(8)-13613'!G44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60">
        <v>44</v>
      </c>
      <c r="B45" s="206" t="s">
        <v>11</v>
      </c>
      <c r="C45" s="207"/>
      <c r="D45" s="70">
        <f>'State Bud Amnd(8)-13613'!G45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60">
        <v>45</v>
      </c>
      <c r="B46" s="206" t="s">
        <v>2</v>
      </c>
      <c r="C46" s="207"/>
      <c r="D46" s="70">
        <f>'State Bud Amnd(8)-13613'!G46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60">
        <v>46</v>
      </c>
      <c r="B47" s="206" t="s">
        <v>133</v>
      </c>
      <c r="C47" s="207"/>
      <c r="D47" s="70">
        <f>'State Bud Amnd(8)-13613'!G47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60">
        <v>47</v>
      </c>
      <c r="B48" s="206" t="s">
        <v>29</v>
      </c>
      <c r="C48" s="207"/>
      <c r="D48" s="70">
        <f>'State Bud Amnd(8)-13613'!G48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Amnd(8)-13613'!G49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Amnd(8)-13613'!G50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Amnd(8)-13613'!G51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Amnd(8)-13613'!G52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Amnd(8)-13613'!G53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Amnd(8)-13613'!G54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Amnd(8)-13613'!G55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Amnd(8)-13613'!G56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Amnd(8)-13613'!G57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Amnd(8)-13613'!G58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Amnd(8)-13613'!G59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Amnd(8)-13613'!G60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Amnd(8)-13613'!G61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Amnd(8)-13613'!G62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Amnd(8)-13613'!G63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Amnd(8)-13613'!G64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Amnd(8)-13613'!G65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Amnd(8)-13613'!G67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Amnd(8)-13613'!G68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Amnd(8)-13613'!G69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Amnd(8)-13613'!G70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70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2">
        <f>G66+G71</f>
        <v>0</v>
      </c>
    </row>
    <row r="73" spans="1:9" ht="15" customHeight="1" thickBot="1" x14ac:dyDescent="0.3">
      <c r="A73" s="193" t="s">
        <v>122</v>
      </c>
      <c r="B73" s="194"/>
      <c r="C73" s="194"/>
      <c r="D73" s="68">
        <f>D34-D72</f>
        <v>0</v>
      </c>
      <c r="E73" s="68">
        <f>E34-E72</f>
        <v>0</v>
      </c>
      <c r="F73" s="68">
        <f>F34-F72</f>
        <v>0</v>
      </c>
      <c r="G73" s="93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162</v>
      </c>
      <c r="B78" s="235"/>
      <c r="C78" s="235"/>
      <c r="D78" s="235"/>
      <c r="E78" s="235"/>
      <c r="F78" s="235"/>
      <c r="G78" s="235"/>
    </row>
  </sheetData>
  <sheetProtection algorithmName="SHA-512" hashValue="KEvPcuEANVT7IB4evTG4hiLavnL8naSr0jvEerK1R4k2XeUIDa3uCxXlAEk1jIxttUqDOezNm7XMhuhKk75f0A==" saltValue="uucmfxUnbZnzfHS42Pxfhw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B69:C69"/>
    <mergeCell ref="A73:C73"/>
    <mergeCell ref="A74:E74"/>
    <mergeCell ref="B57:C57"/>
    <mergeCell ref="B58:C58"/>
    <mergeCell ref="B59:C59"/>
    <mergeCell ref="B60:C60"/>
    <mergeCell ref="B61:C61"/>
    <mergeCell ref="B63:C63"/>
    <mergeCell ref="B64:C64"/>
    <mergeCell ref="B45:C45"/>
    <mergeCell ref="B46:C46"/>
    <mergeCell ref="B47:C47"/>
    <mergeCell ref="B48:C48"/>
    <mergeCell ref="B49:C49"/>
    <mergeCell ref="B55:C55"/>
    <mergeCell ref="B65:C65"/>
    <mergeCell ref="A66:C66"/>
    <mergeCell ref="B67:C67"/>
    <mergeCell ref="B68:C68"/>
    <mergeCell ref="B56:C56"/>
    <mergeCell ref="B62:C62"/>
    <mergeCell ref="B50:C50"/>
    <mergeCell ref="B51:C51"/>
    <mergeCell ref="B52:C52"/>
    <mergeCell ref="B53:C53"/>
    <mergeCell ref="B54:C54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A14:G14"/>
    <mergeCell ref="A15:G15"/>
    <mergeCell ref="A32:C32"/>
    <mergeCell ref="A21:G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A16:G16"/>
    <mergeCell ref="B26:C26"/>
    <mergeCell ref="A18:B18"/>
    <mergeCell ref="D19:G19"/>
    <mergeCell ref="A19:C20"/>
    <mergeCell ref="A17:B17"/>
    <mergeCell ref="F4:G4"/>
    <mergeCell ref="C6:E6"/>
    <mergeCell ref="A13:B13"/>
    <mergeCell ref="D13:G13"/>
    <mergeCell ref="A1:B8"/>
    <mergeCell ref="C1:E1"/>
    <mergeCell ref="F3:G3"/>
    <mergeCell ref="C4:E4"/>
    <mergeCell ref="F1:G1"/>
    <mergeCell ref="C2:E2"/>
    <mergeCell ref="F2:G2"/>
    <mergeCell ref="C3:E3"/>
    <mergeCell ref="C7:E7"/>
    <mergeCell ref="A9:G10"/>
    <mergeCell ref="A11:B11"/>
    <mergeCell ref="A12:G12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118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Amnd(9)-13613'!G23</f>
        <v>0</v>
      </c>
      <c r="E14" s="65">
        <v>0</v>
      </c>
      <c r="F14" s="74">
        <f>E14+'(May)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Amnd(9)-13613'!G24</f>
        <v>0</v>
      </c>
      <c r="E15" s="65">
        <v>0</v>
      </c>
      <c r="F15" s="74">
        <f>E15+'(May)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Amnd(9)-13613'!G25</f>
        <v>0</v>
      </c>
      <c r="E16" s="65">
        <v>0</v>
      </c>
      <c r="F16" s="74">
        <f>E16+'(May)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Amnd(9)-13613'!G26</f>
        <v>0</v>
      </c>
      <c r="E17" s="65">
        <v>0</v>
      </c>
      <c r="F17" s="74">
        <f>E17+'(May)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Amnd(9)-13613'!G27</f>
        <v>0</v>
      </c>
      <c r="E18" s="65">
        <v>0</v>
      </c>
      <c r="F18" s="74">
        <f>E18+'(May)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Amnd(9)-13613'!G28</f>
        <v>0</v>
      </c>
      <c r="E19" s="65">
        <v>0</v>
      </c>
      <c r="F19" s="74">
        <f>E19+'(May)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Amnd(9)-13613'!G29</f>
        <v>0</v>
      </c>
      <c r="E20" s="65">
        <v>0</v>
      </c>
      <c r="F20" s="74">
        <f>E20+'(May)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Amnd(9)-13613'!G30</f>
        <v>0</v>
      </c>
      <c r="E21" s="65">
        <v>0</v>
      </c>
      <c r="F21" s="74">
        <f>E21+'(May)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Amnd(9)-13613'!G31</f>
        <v>0</v>
      </c>
      <c r="E22" s="65">
        <v>0</v>
      </c>
      <c r="F22" s="74">
        <f>E22+'(May) State Fin-13650'!F22</f>
        <v>0</v>
      </c>
      <c r="G22" s="75">
        <f t="shared" si="0"/>
        <v>0</v>
      </c>
    </row>
    <row r="23" spans="1:7" s="42" customFormat="1" ht="12.75" customHeight="1" x14ac:dyDescent="0.25">
      <c r="A23" s="249" t="s">
        <v>4</v>
      </c>
      <c r="B23" s="268"/>
      <c r="C23" s="269"/>
      <c r="D23" s="74">
        <f>SUM(D14:D22)</f>
        <v>0</v>
      </c>
      <c r="E23" s="74">
        <f>SUM(E14:E22)</f>
        <v>0</v>
      </c>
      <c r="F23" s="74">
        <f>SUM(F14:F22)</f>
        <v>0</v>
      </c>
      <c r="G23" s="138">
        <f>SUM(G14:G22)</f>
        <v>0</v>
      </c>
    </row>
    <row r="24" spans="1:7" s="42" customFormat="1" ht="12.75" customHeight="1" x14ac:dyDescent="0.25">
      <c r="A24" s="249" t="s">
        <v>95</v>
      </c>
      <c r="B24" s="268"/>
      <c r="C24" s="269"/>
      <c r="D24" s="74">
        <f>'State Bud Amnd(9)-13613'!G33</f>
        <v>0</v>
      </c>
      <c r="E24" s="65">
        <v>0</v>
      </c>
      <c r="F24" s="74">
        <f>E24+'(May)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255" t="s">
        <v>94</v>
      </c>
      <c r="B25" s="274"/>
      <c r="C25" s="275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Amnd(9)-13613'!G38</f>
        <v>0</v>
      </c>
      <c r="E30" s="13">
        <v>0</v>
      </c>
      <c r="F30" s="70">
        <f>E30+'(May)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06" t="s">
        <v>130</v>
      </c>
      <c r="C31" s="207"/>
      <c r="D31" s="70">
        <f>'State Bud Amnd(9)-13613'!G39</f>
        <v>0</v>
      </c>
      <c r="E31" s="13">
        <v>0</v>
      </c>
      <c r="F31" s="70">
        <f>E31+'(May)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Amnd(9)-13613'!G40</f>
        <v>0</v>
      </c>
      <c r="E32" s="13">
        <v>0</v>
      </c>
      <c r="F32" s="70">
        <f>E32+'(May)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Amnd(9)-13613'!G41</f>
        <v>0</v>
      </c>
      <c r="E33" s="13">
        <v>0</v>
      </c>
      <c r="F33" s="70">
        <f>E33+'(May)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Amnd(9)-13613'!G42</f>
        <v>0</v>
      </c>
      <c r="E34" s="13">
        <v>0</v>
      </c>
      <c r="F34" s="70">
        <f>E34+'(May)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Amnd(9)-13613'!G43</f>
        <v>0</v>
      </c>
      <c r="E35" s="13">
        <v>0</v>
      </c>
      <c r="F35" s="70">
        <f>E35+'(May)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Amnd(9)-13613'!G44</f>
        <v>0</v>
      </c>
      <c r="E36" s="13">
        <v>0</v>
      </c>
      <c r="F36" s="70">
        <f>E36+'(May)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Amnd(9)-13613'!G45</f>
        <v>0</v>
      </c>
      <c r="E37" s="13">
        <v>0</v>
      </c>
      <c r="F37" s="70">
        <f>E37+'(May)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Amnd(9)-13613'!G46</f>
        <v>0</v>
      </c>
      <c r="E38" s="13">
        <v>0</v>
      </c>
      <c r="F38" s="70">
        <f>E38+'(May)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Amnd(9)-13613'!G47</f>
        <v>0</v>
      </c>
      <c r="E39" s="13">
        <v>0</v>
      </c>
      <c r="F39" s="70">
        <f>E39+'(May)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Amnd(9)-13613'!G48</f>
        <v>0</v>
      </c>
      <c r="E40" s="13">
        <v>0</v>
      </c>
      <c r="F40" s="70">
        <f>E40+'(May)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Amnd(9)-13613'!G49</f>
        <v>0</v>
      </c>
      <c r="E41" s="13">
        <v>0</v>
      </c>
      <c r="F41" s="70">
        <f>E41+'(May)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Amnd(9)-13613'!G50</f>
        <v>0</v>
      </c>
      <c r="E42" s="13">
        <v>0</v>
      </c>
      <c r="F42" s="70">
        <f>E42+'(May)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Amnd(9)-13613'!G51</f>
        <v>0</v>
      </c>
      <c r="E43" s="13">
        <v>0</v>
      </c>
      <c r="F43" s="70">
        <f>E43+'(May)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Amnd(9)-13613'!G52</f>
        <v>0</v>
      </c>
      <c r="E44" s="13">
        <v>0</v>
      </c>
      <c r="F44" s="70">
        <f>E44+'(May)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Amnd(9)-13613'!G53</f>
        <v>0</v>
      </c>
      <c r="E45" s="13">
        <v>0</v>
      </c>
      <c r="F45" s="70">
        <f>E45+'(May)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Amnd(9)-13613'!G54</f>
        <v>0</v>
      </c>
      <c r="E46" s="13">
        <v>0</v>
      </c>
      <c r="F46" s="70">
        <f>E46+'(May)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Amnd(9)-13613'!G55</f>
        <v>0</v>
      </c>
      <c r="E47" s="13">
        <v>0</v>
      </c>
      <c r="F47" s="70">
        <f>E47+'(May)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Amnd(9)-13613'!G56</f>
        <v>0</v>
      </c>
      <c r="E48" s="13">
        <v>0</v>
      </c>
      <c r="F48" s="70">
        <f>E48+'(May)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Amnd(9)-13613'!G57</f>
        <v>0</v>
      </c>
      <c r="E49" s="13">
        <v>0</v>
      </c>
      <c r="F49" s="70">
        <f>E49+'(May)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Amnd(9)-13613'!G58</f>
        <v>0</v>
      </c>
      <c r="E50" s="13">
        <v>0</v>
      </c>
      <c r="F50" s="70">
        <f>E50+'(May)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Amnd(9)-13613'!G59</f>
        <v>0</v>
      </c>
      <c r="E51" s="13">
        <v>0</v>
      </c>
      <c r="F51" s="70">
        <f>E51+'(May)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Amnd(9)-13613'!G60</f>
        <v>0</v>
      </c>
      <c r="E52" s="13">
        <v>0</v>
      </c>
      <c r="F52" s="70">
        <f>E52+'(May)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Amnd(9)-13613'!G61</f>
        <v>0</v>
      </c>
      <c r="E53" s="13">
        <v>0</v>
      </c>
      <c r="F53" s="70">
        <f>E53+'(May)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Amnd(9)-13613'!G62</f>
        <v>0</v>
      </c>
      <c r="E54" s="13">
        <v>0</v>
      </c>
      <c r="F54" s="70">
        <f>E54+'(May)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Amnd(9)-13613'!G63</f>
        <v>0</v>
      </c>
      <c r="E55" s="13">
        <v>0</v>
      </c>
      <c r="F55" s="70">
        <f>E55+'(May)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Amnd(9)-13613'!G64</f>
        <v>0</v>
      </c>
      <c r="E56" s="13">
        <v>0</v>
      </c>
      <c r="F56" s="70">
        <f>E56+'(May)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Amnd(9)-13613'!G65</f>
        <v>0</v>
      </c>
      <c r="E57" s="13">
        <v>0</v>
      </c>
      <c r="F57" s="70">
        <f>E57+'(May)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Amnd(9)-13613'!G67</f>
        <v>0</v>
      </c>
      <c r="E59" s="76">
        <v>0</v>
      </c>
      <c r="F59" s="70">
        <f>E59+'(May)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Amnd(9)-13613'!G68</f>
        <v>0</v>
      </c>
      <c r="E60" s="76">
        <v>0</v>
      </c>
      <c r="F60" s="70">
        <f>E60+'(May)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135</v>
      </c>
      <c r="C61" s="271"/>
      <c r="D61" s="70">
        <f>'State Bud Amnd(9)-13613'!G69</f>
        <v>0</v>
      </c>
      <c r="E61" s="76">
        <v>0</v>
      </c>
      <c r="F61" s="70">
        <f>E61+'(May)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Amnd(9)-13613'!G70</f>
        <v>0</v>
      </c>
      <c r="E62" s="76">
        <v>0</v>
      </c>
      <c r="F62" s="70">
        <f>E62+'(May)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s="136" customFormat="1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3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A68" s="1"/>
      <c r="B68" s="1"/>
      <c r="C68" s="1"/>
      <c r="D68" s="1"/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xkUN9M7Ld8BALdXOhtvkR+LkZ55UK8oxHHNsXFzcmvHk/7auUtfL1UIQWCxBkVo8RiiylKMXKpMTGLaIiQochg==" saltValue="28ZR4sA7kOvWv/HYlFesFw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9:C69"/>
    <mergeCell ref="A64:C64"/>
    <mergeCell ref="A63:C63"/>
    <mergeCell ref="A65:C65"/>
    <mergeCell ref="A66:G66"/>
    <mergeCell ref="E67:G67"/>
    <mergeCell ref="E68:G68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6" orientation="portrait" r:id="rId1"/>
  <headerFooter alignWithMargins="0"/>
  <ignoredErrors>
    <ignoredError sqref="G58 G23" formula="1"/>
  </ignoredErrors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2" tint="-0.249977111117893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138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69" t="s">
        <v>110</v>
      </c>
      <c r="D17" s="21" t="s">
        <v>45</v>
      </c>
      <c r="E17" s="21" t="s">
        <v>46</v>
      </c>
      <c r="F17" s="21" t="s">
        <v>47</v>
      </c>
      <c r="G17" s="22" t="s">
        <v>48</v>
      </c>
    </row>
    <row r="18" spans="1:7" ht="14.75" customHeight="1" thickBot="1" x14ac:dyDescent="0.35">
      <c r="A18" s="319">
        <f>D34</f>
        <v>0</v>
      </c>
      <c r="B18" s="320"/>
      <c r="C18" s="88">
        <f>D71</f>
        <v>0</v>
      </c>
      <c r="D18" s="81">
        <f>D72</f>
        <v>0</v>
      </c>
      <c r="E18" s="81">
        <f>E72</f>
        <v>0</v>
      </c>
      <c r="F18" s="81">
        <f>F72</f>
        <v>0</v>
      </c>
      <c r="G18" s="82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thickBot="1" x14ac:dyDescent="0.3">
      <c r="A20" s="312"/>
      <c r="B20" s="312"/>
      <c r="C20" s="312"/>
      <c r="D20" s="18"/>
      <c r="E20" s="17"/>
      <c r="F20" s="17"/>
      <c r="G20" s="17"/>
    </row>
    <row r="21" spans="1:7" ht="13" thickTop="1" x14ac:dyDescent="0.25">
      <c r="A21" s="313" t="s">
        <v>49</v>
      </c>
      <c r="B21" s="314"/>
      <c r="C21" s="314"/>
      <c r="D21" s="314"/>
      <c r="E21" s="314"/>
      <c r="F21" s="314"/>
      <c r="G21" s="315"/>
    </row>
    <row r="22" spans="1:7" ht="25.25" customHeight="1" x14ac:dyDescent="0.25">
      <c r="A22" s="66" t="s">
        <v>63</v>
      </c>
      <c r="B22" s="316" t="s">
        <v>0</v>
      </c>
      <c r="C22" s="317"/>
      <c r="D22" s="14" t="s">
        <v>45</v>
      </c>
      <c r="E22" s="14" t="s">
        <v>46</v>
      </c>
      <c r="F22" s="14" t="s">
        <v>47</v>
      </c>
      <c r="G22" s="15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Amnd(9)-13613'!G23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Amnd(9)-13613'!G24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Amnd(9)-13613'!G25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Amnd(9)-13613'!G26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Amnd(9)-13613'!G27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Amnd(9)-13613'!G28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Amnd(9)-13613'!G29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Amnd(9)-13613'!G30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Amnd(9)-13613'!G31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7" ht="12.15" customHeight="1" x14ac:dyDescent="0.25">
      <c r="A33" s="309" t="s">
        <v>38</v>
      </c>
      <c r="B33" s="310"/>
      <c r="C33" s="310"/>
      <c r="D33" s="74">
        <f>'State Bud Amnd(9)-13613'!G33</f>
        <v>0</v>
      </c>
      <c r="E33" s="65">
        <v>0</v>
      </c>
      <c r="F33" s="65">
        <v>0</v>
      </c>
      <c r="G33" s="75">
        <f>D33+E33-F33</f>
        <v>0</v>
      </c>
    </row>
    <row r="34" spans="1:7" ht="12.15" customHeight="1" thickBot="1" x14ac:dyDescent="0.3">
      <c r="A34" s="305" t="s">
        <v>39</v>
      </c>
      <c r="B34" s="311"/>
      <c r="C34" s="311"/>
      <c r="D34" s="105">
        <f>SUM(D32:D33)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7" ht="14.25" customHeight="1" thickTop="1" x14ac:dyDescent="0.3">
      <c r="A35" s="318" t="s">
        <v>57</v>
      </c>
      <c r="B35" s="318"/>
      <c r="C35" s="318"/>
      <c r="D35" s="318"/>
      <c r="E35" s="318"/>
      <c r="F35" s="318"/>
      <c r="G35" s="318"/>
    </row>
    <row r="36" spans="1:7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7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7" ht="12.15" customHeight="1" x14ac:dyDescent="0.25">
      <c r="A38" s="60">
        <v>10</v>
      </c>
      <c r="B38" s="206" t="s">
        <v>5</v>
      </c>
      <c r="C38" s="207"/>
      <c r="D38" s="70">
        <f>'State Bud Amnd(9)-13613'!G38</f>
        <v>0</v>
      </c>
      <c r="E38" s="13">
        <v>0</v>
      </c>
      <c r="F38" s="13">
        <v>0</v>
      </c>
      <c r="G38" s="75">
        <f>D38+E38-F38</f>
        <v>0</v>
      </c>
    </row>
    <row r="39" spans="1:7" ht="12.15" customHeight="1" x14ac:dyDescent="0.25">
      <c r="A39" s="60">
        <v>20</v>
      </c>
      <c r="B39" s="206" t="s">
        <v>130</v>
      </c>
      <c r="C39" s="207"/>
      <c r="D39" s="70">
        <f>'State Bud Amnd(9)-13613'!G39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7" ht="12.15" customHeight="1" x14ac:dyDescent="0.25">
      <c r="A40" s="60">
        <v>30</v>
      </c>
      <c r="B40" s="206" t="s">
        <v>6</v>
      </c>
      <c r="C40" s="207"/>
      <c r="D40" s="70">
        <f>'State Bud Amnd(9)-13613'!G40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60">
        <v>40</v>
      </c>
      <c r="B41" s="206" t="s">
        <v>7</v>
      </c>
      <c r="C41" s="207"/>
      <c r="D41" s="70">
        <f>'State Bud Amnd(9)-13613'!G41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60">
        <v>41</v>
      </c>
      <c r="B42" s="206" t="s">
        <v>134</v>
      </c>
      <c r="C42" s="207"/>
      <c r="D42" s="70">
        <f>'State Bud Amnd(9)-13613'!G42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60">
        <v>42</v>
      </c>
      <c r="B43" s="206" t="s">
        <v>9</v>
      </c>
      <c r="C43" s="207"/>
      <c r="D43" s="70">
        <f>'State Bud Amnd(9)-13613'!G43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60">
        <v>43</v>
      </c>
      <c r="B44" s="206" t="s">
        <v>10</v>
      </c>
      <c r="C44" s="207"/>
      <c r="D44" s="70">
        <f>'State Bud Amnd(9)-13613'!G44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60">
        <v>44</v>
      </c>
      <c r="B45" s="206" t="s">
        <v>11</v>
      </c>
      <c r="C45" s="207"/>
      <c r="D45" s="70">
        <f>'State Bud Amnd(9)-13613'!G45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60">
        <v>45</v>
      </c>
      <c r="B46" s="206" t="s">
        <v>2</v>
      </c>
      <c r="C46" s="207"/>
      <c r="D46" s="70">
        <f>'State Bud Amnd(9)-13613'!G46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60">
        <v>46</v>
      </c>
      <c r="B47" s="206" t="s">
        <v>133</v>
      </c>
      <c r="C47" s="207"/>
      <c r="D47" s="70">
        <f>'State Bud Amnd(9)-13613'!G47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60">
        <v>47</v>
      </c>
      <c r="B48" s="206" t="s">
        <v>29</v>
      </c>
      <c r="C48" s="207"/>
      <c r="D48" s="70">
        <f>'State Bud Amnd(9)-13613'!G48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Amnd(9)-13613'!G49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Amnd(9)-13613'!G50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Amnd(9)-13613'!G51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Amnd(9)-13613'!G52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Amnd(9)-13613'!G53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Amnd(9)-13613'!G54</f>
        <v>0</v>
      </c>
      <c r="E54" s="13">
        <v>0</v>
      </c>
      <c r="F54" s="13">
        <v>0</v>
      </c>
      <c r="G54" s="75">
        <f t="shared" si="1"/>
        <v>0</v>
      </c>
      <c r="H54" s="104"/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Amnd(9)-13613'!G55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Amnd(9)-13613'!G56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Amnd(9)-13613'!G57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Amnd(9)-13613'!G58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Amnd(9)-13613'!G59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Amnd(9)-13613'!G60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Amnd(9)-13613'!G61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Amnd(9)-13613'!G62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Amnd(9)-13613'!G63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Amnd(9)-13613'!G64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Amnd(9)-13613'!G65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29" t="s">
        <v>35</v>
      </c>
      <c r="C67" s="229"/>
      <c r="D67" s="70">
        <f>'State Bud Amnd(9)-13613'!G67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29" t="s">
        <v>36</v>
      </c>
      <c r="C68" s="229"/>
      <c r="D68" s="70">
        <f>'State Bud Amnd(9)-13613'!G68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227" t="s">
        <v>42</v>
      </c>
      <c r="C69" s="228"/>
      <c r="D69" s="70">
        <f>'State Bud Amnd(9)-13613'!G69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29" t="s">
        <v>37</v>
      </c>
      <c r="C70" s="229"/>
      <c r="D70" s="70">
        <f>'State Bud Amnd(9)-13613'!G70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70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1">
        <f>G66+G71</f>
        <v>0</v>
      </c>
    </row>
    <row r="73" spans="1:9" ht="15" customHeight="1" thickBot="1" x14ac:dyDescent="0.3">
      <c r="A73" s="193" t="s">
        <v>122</v>
      </c>
      <c r="B73" s="194"/>
      <c r="C73" s="194"/>
      <c r="D73" s="68">
        <f>D34-D72</f>
        <v>0</v>
      </c>
      <c r="E73" s="68">
        <f>E34-E72</f>
        <v>0</v>
      </c>
      <c r="F73" s="68">
        <f>F34-F72</f>
        <v>0</v>
      </c>
      <c r="G73" s="93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162</v>
      </c>
      <c r="B78" s="235"/>
      <c r="C78" s="235"/>
      <c r="D78" s="235"/>
      <c r="E78" s="235"/>
      <c r="F78" s="235"/>
      <c r="G78" s="235"/>
    </row>
  </sheetData>
  <sheetProtection algorithmName="SHA-512" hashValue="p5HOfd2LLMv8hRo4mZyPiuNcqJEYEyMEeTozc078NFzDwLYObvMtgx5GyH9XTfczORN/XoEwSIpFftqMoIOFaw==" saltValue="HPxDXJIDPjO90khs4bzKnw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B69:C69"/>
    <mergeCell ref="A73:C73"/>
    <mergeCell ref="A74:E74"/>
    <mergeCell ref="B57:C57"/>
    <mergeCell ref="B58:C58"/>
    <mergeCell ref="B59:C59"/>
    <mergeCell ref="B60:C60"/>
    <mergeCell ref="B61:C61"/>
    <mergeCell ref="B63:C63"/>
    <mergeCell ref="B64:C64"/>
    <mergeCell ref="B45:C45"/>
    <mergeCell ref="B46:C46"/>
    <mergeCell ref="B47:C47"/>
    <mergeCell ref="B48:C48"/>
    <mergeCell ref="B49:C49"/>
    <mergeCell ref="B55:C55"/>
    <mergeCell ref="B65:C65"/>
    <mergeCell ref="A66:C66"/>
    <mergeCell ref="B67:C67"/>
    <mergeCell ref="B68:C68"/>
    <mergeCell ref="B56:C56"/>
    <mergeCell ref="B62:C62"/>
    <mergeCell ref="B50:C50"/>
    <mergeCell ref="B51:C51"/>
    <mergeCell ref="B52:C52"/>
    <mergeCell ref="B53:C53"/>
    <mergeCell ref="B54:C54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A14:G14"/>
    <mergeCell ref="A15:G15"/>
    <mergeCell ref="A32:C32"/>
    <mergeCell ref="A21:G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A16:G16"/>
    <mergeCell ref="B26:C26"/>
    <mergeCell ref="A18:B18"/>
    <mergeCell ref="D19:G19"/>
    <mergeCell ref="A19:C20"/>
    <mergeCell ref="A17:B17"/>
    <mergeCell ref="F4:G4"/>
    <mergeCell ref="C6:E6"/>
    <mergeCell ref="A13:B13"/>
    <mergeCell ref="D13:G13"/>
    <mergeCell ref="A1:B8"/>
    <mergeCell ref="C1:E1"/>
    <mergeCell ref="F3:G3"/>
    <mergeCell ref="C4:E4"/>
    <mergeCell ref="F1:G1"/>
    <mergeCell ref="C2:E2"/>
    <mergeCell ref="F2:G2"/>
    <mergeCell ref="C3:E3"/>
    <mergeCell ref="C7:E7"/>
    <mergeCell ref="A9:G10"/>
    <mergeCell ref="A11:B11"/>
    <mergeCell ref="A12:G12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119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Amnd(10)-13613'!G23</f>
        <v>0</v>
      </c>
      <c r="E14" s="65">
        <v>0</v>
      </c>
      <c r="F14" s="74">
        <f>E14+'(Jun)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Amnd(10)-13613'!G24</f>
        <v>0</v>
      </c>
      <c r="E15" s="65">
        <v>0</v>
      </c>
      <c r="F15" s="74">
        <f>E15+'(Jun)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Amnd(10)-13613'!G25</f>
        <v>0</v>
      </c>
      <c r="E16" s="65">
        <v>0</v>
      </c>
      <c r="F16" s="74">
        <f>E16+'(Jun)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Amnd(10)-13613'!G26</f>
        <v>0</v>
      </c>
      <c r="E17" s="65">
        <v>0</v>
      </c>
      <c r="F17" s="74">
        <f>E17+'(Jun)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Amnd(10)-13613'!G27</f>
        <v>0</v>
      </c>
      <c r="E18" s="65">
        <v>0</v>
      </c>
      <c r="F18" s="74">
        <f>E18+'(Jun)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Amnd(10)-13613'!G28</f>
        <v>0</v>
      </c>
      <c r="E19" s="65">
        <v>0</v>
      </c>
      <c r="F19" s="74">
        <f>E19+'(Jun)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Amnd(10)-13613'!G29</f>
        <v>0</v>
      </c>
      <c r="E20" s="65">
        <v>0</v>
      </c>
      <c r="F20" s="74">
        <f>E20+'(Jun)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Amnd(10)-13613'!G30</f>
        <v>0</v>
      </c>
      <c r="E21" s="65">
        <v>0</v>
      </c>
      <c r="F21" s="74">
        <f>E21+'(Jun)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Amnd(10)-13613'!G31</f>
        <v>0</v>
      </c>
      <c r="E22" s="65">
        <v>0</v>
      </c>
      <c r="F22" s="74">
        <f>E22+'(Jun) State Fin-13650'!F22</f>
        <v>0</v>
      </c>
      <c r="G22" s="75">
        <f t="shared" si="0"/>
        <v>0</v>
      </c>
    </row>
    <row r="23" spans="1:7" s="42" customFormat="1" ht="12.75" customHeight="1" x14ac:dyDescent="0.25">
      <c r="A23" s="249" t="s">
        <v>4</v>
      </c>
      <c r="B23" s="268"/>
      <c r="C23" s="269"/>
      <c r="D23" s="74">
        <f>SUM(D14:D22)</f>
        <v>0</v>
      </c>
      <c r="E23" s="74">
        <f>SUM(E14:E22)</f>
        <v>0</v>
      </c>
      <c r="F23" s="74">
        <f>SUM(F14:F22)</f>
        <v>0</v>
      </c>
      <c r="G23" s="138">
        <f>SUM(G14:G22)</f>
        <v>0</v>
      </c>
    </row>
    <row r="24" spans="1:7" s="42" customFormat="1" ht="12.75" customHeight="1" x14ac:dyDescent="0.25">
      <c r="A24" s="249" t="s">
        <v>95</v>
      </c>
      <c r="B24" s="268"/>
      <c r="C24" s="269"/>
      <c r="D24" s="74">
        <f>'State Bud Amnd(10)-13613'!G33</f>
        <v>0</v>
      </c>
      <c r="E24" s="65">
        <v>0</v>
      </c>
      <c r="F24" s="74">
        <f>E24+'(Jun)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255" t="s">
        <v>94</v>
      </c>
      <c r="B25" s="274"/>
      <c r="C25" s="275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Amnd(10)-13613'!G38</f>
        <v>0</v>
      </c>
      <c r="E30" s="13">
        <v>0</v>
      </c>
      <c r="F30" s="70">
        <f>E30+'(Jun)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06" t="s">
        <v>130</v>
      </c>
      <c r="C31" s="207"/>
      <c r="D31" s="70">
        <f>'State Bud Amnd(10)-13613'!G39</f>
        <v>0</v>
      </c>
      <c r="E31" s="13">
        <v>0</v>
      </c>
      <c r="F31" s="70">
        <f>E31+'(Jun)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Amnd(10)-13613'!G40</f>
        <v>0</v>
      </c>
      <c r="E32" s="13">
        <v>0</v>
      </c>
      <c r="F32" s="70">
        <f>E32+'(Jun)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Amnd(10)-13613'!G41</f>
        <v>0</v>
      </c>
      <c r="E33" s="13">
        <v>0</v>
      </c>
      <c r="F33" s="70">
        <f>E33+'(Jun)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Amnd(10)-13613'!G42</f>
        <v>0</v>
      </c>
      <c r="E34" s="13">
        <v>0</v>
      </c>
      <c r="F34" s="70">
        <f>E34+'(Jun)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Amnd(10)-13613'!G43</f>
        <v>0</v>
      </c>
      <c r="E35" s="13">
        <v>0</v>
      </c>
      <c r="F35" s="70">
        <f>E35+'(Jun)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Amnd(10)-13613'!G44</f>
        <v>0</v>
      </c>
      <c r="E36" s="13">
        <v>0</v>
      </c>
      <c r="F36" s="70">
        <f>E36+'(Jun)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Amnd(10)-13613'!G45</f>
        <v>0</v>
      </c>
      <c r="E37" s="13">
        <v>0</v>
      </c>
      <c r="F37" s="70">
        <f>E37+'(Jun)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Amnd(10)-13613'!G46</f>
        <v>0</v>
      </c>
      <c r="E38" s="13">
        <v>0</v>
      </c>
      <c r="F38" s="70">
        <f>E38+'(Jun)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Amnd(10)-13613'!G47</f>
        <v>0</v>
      </c>
      <c r="E39" s="13">
        <v>0</v>
      </c>
      <c r="F39" s="70">
        <f>E39+'(Jun)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Amnd(10)-13613'!G48</f>
        <v>0</v>
      </c>
      <c r="E40" s="13">
        <v>0</v>
      </c>
      <c r="F40" s="70">
        <f>E40+'(Jun)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Amnd(10)-13613'!G49</f>
        <v>0</v>
      </c>
      <c r="E41" s="13">
        <v>0</v>
      </c>
      <c r="F41" s="70">
        <f>E41+'(Jun)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Amnd(10)-13613'!G50</f>
        <v>0</v>
      </c>
      <c r="E42" s="13">
        <v>0</v>
      </c>
      <c r="F42" s="70">
        <f>E42+'(Jun)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Amnd(10)-13613'!G51</f>
        <v>0</v>
      </c>
      <c r="E43" s="13">
        <v>0</v>
      </c>
      <c r="F43" s="70">
        <f>E43+'(Jun)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Amnd(10)-13613'!G52</f>
        <v>0</v>
      </c>
      <c r="E44" s="13">
        <v>0</v>
      </c>
      <c r="F44" s="70">
        <f>E44+'(Jun)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Amnd(10)-13613'!G53</f>
        <v>0</v>
      </c>
      <c r="E45" s="13">
        <v>0</v>
      </c>
      <c r="F45" s="70">
        <f>E45+'(Jun)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Amnd(10)-13613'!G54</f>
        <v>0</v>
      </c>
      <c r="E46" s="13">
        <v>0</v>
      </c>
      <c r="F46" s="70">
        <f>E46+'(Jun)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Amnd(10)-13613'!G55</f>
        <v>0</v>
      </c>
      <c r="E47" s="13">
        <v>0</v>
      </c>
      <c r="F47" s="70">
        <f>E47+'(Jun)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Amnd(10)-13613'!G56</f>
        <v>0</v>
      </c>
      <c r="E48" s="13">
        <v>0</v>
      </c>
      <c r="F48" s="70">
        <f>E48+'(Jun)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Amnd(10)-13613'!G57</f>
        <v>0</v>
      </c>
      <c r="E49" s="13">
        <v>0</v>
      </c>
      <c r="F49" s="70">
        <f>E49+'(Jun)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Amnd(10)-13613'!G58</f>
        <v>0</v>
      </c>
      <c r="E50" s="13">
        <v>0</v>
      </c>
      <c r="F50" s="70">
        <f>E50+'(Jun)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Amnd(10)-13613'!G59</f>
        <v>0</v>
      </c>
      <c r="E51" s="13">
        <v>0</v>
      </c>
      <c r="F51" s="70">
        <f>E51+'(Jun)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Amnd(10)-13613'!G60</f>
        <v>0</v>
      </c>
      <c r="E52" s="13">
        <v>0</v>
      </c>
      <c r="F52" s="70">
        <f>E52+'(Jun)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Amnd(10)-13613'!G61</f>
        <v>0</v>
      </c>
      <c r="E53" s="13">
        <v>0</v>
      </c>
      <c r="F53" s="70">
        <f>E53+'(Jun)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Amnd(10)-13613'!G62</f>
        <v>0</v>
      </c>
      <c r="E54" s="13">
        <v>0</v>
      </c>
      <c r="F54" s="70">
        <f>E54+'(Jun)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Amnd(10)-13613'!G63</f>
        <v>0</v>
      </c>
      <c r="E55" s="13">
        <v>0</v>
      </c>
      <c r="F55" s="70">
        <f>E55+'(Jun)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Amnd(10)-13613'!G64</f>
        <v>0</v>
      </c>
      <c r="E56" s="13">
        <v>0</v>
      </c>
      <c r="F56" s="70">
        <f>E56+'(Jun)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Amnd(10)-13613'!G65</f>
        <v>0</v>
      </c>
      <c r="E57" s="13">
        <v>0</v>
      </c>
      <c r="F57" s="70">
        <f>E57+'(Jun)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Amnd(10)-13613'!G67</f>
        <v>0</v>
      </c>
      <c r="E59" s="76">
        <v>0</v>
      </c>
      <c r="F59" s="70">
        <f>E59+'(Jun)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Amnd(10)-13613'!G68</f>
        <v>0</v>
      </c>
      <c r="E60" s="76">
        <v>0</v>
      </c>
      <c r="F60" s="70">
        <f>E60+'(Jun)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42</v>
      </c>
      <c r="C61" s="271"/>
      <c r="D61" s="70">
        <f>'State Bud Amnd(10)-13613'!G69</f>
        <v>0</v>
      </c>
      <c r="E61" s="76">
        <v>0</v>
      </c>
      <c r="F61" s="70">
        <f>E61+'(Jun)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Amnd(10)-13613'!G70</f>
        <v>0</v>
      </c>
      <c r="E62" s="76">
        <v>0</v>
      </c>
      <c r="F62" s="70">
        <f>E62+'(Jun)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s="136" customFormat="1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0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A68" s="1"/>
      <c r="B68" s="1"/>
      <c r="C68" s="1"/>
      <c r="D68" s="1"/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MP8yd4TR3x8d5J9gmLAMvKRkmFeweNCSfdlFxxishpUrA9dzCr+Qj5C6vFuA/A/gajQgfepCNaxvLuou5VIrPw==" saltValue="GxNfVpKekd6XaXPltN0BzQ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9:C69"/>
    <mergeCell ref="A64:C64"/>
    <mergeCell ref="A63:C63"/>
    <mergeCell ref="A65:C65"/>
    <mergeCell ref="A66:G66"/>
    <mergeCell ref="E67:G67"/>
    <mergeCell ref="E68:G68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6" orientation="portrait" r:id="rId1"/>
  <headerFooter alignWithMargins="0"/>
  <ignoredErrors>
    <ignoredError sqref="G58 G23" formula="1"/>
  </ignoredErrors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2" tint="-0.249977111117893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140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69" t="s">
        <v>110</v>
      </c>
      <c r="D17" s="21" t="s">
        <v>45</v>
      </c>
      <c r="E17" s="21" t="s">
        <v>46</v>
      </c>
      <c r="F17" s="21" t="s">
        <v>47</v>
      </c>
      <c r="G17" s="22" t="s">
        <v>48</v>
      </c>
    </row>
    <row r="18" spans="1:7" ht="14.75" customHeight="1" thickBot="1" x14ac:dyDescent="0.35">
      <c r="A18" s="319">
        <f>D34</f>
        <v>0</v>
      </c>
      <c r="B18" s="320"/>
      <c r="C18" s="88">
        <f>D71</f>
        <v>0</v>
      </c>
      <c r="D18" s="81">
        <f>D72</f>
        <v>0</v>
      </c>
      <c r="E18" s="81">
        <f>E72</f>
        <v>0</v>
      </c>
      <c r="F18" s="81">
        <f>F72</f>
        <v>0</v>
      </c>
      <c r="G18" s="82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thickBot="1" x14ac:dyDescent="0.3">
      <c r="A20" s="312"/>
      <c r="B20" s="312"/>
      <c r="C20" s="312"/>
      <c r="D20" s="18"/>
      <c r="E20" s="17"/>
      <c r="F20" s="17"/>
      <c r="G20" s="17"/>
    </row>
    <row r="21" spans="1:7" ht="13" thickTop="1" x14ac:dyDescent="0.25">
      <c r="A21" s="313" t="s">
        <v>49</v>
      </c>
      <c r="B21" s="314"/>
      <c r="C21" s="314"/>
      <c r="D21" s="314"/>
      <c r="E21" s="314"/>
      <c r="F21" s="314"/>
      <c r="G21" s="315"/>
    </row>
    <row r="22" spans="1:7" ht="25.25" customHeight="1" x14ac:dyDescent="0.25">
      <c r="A22" s="66" t="s">
        <v>63</v>
      </c>
      <c r="B22" s="316" t="s">
        <v>0</v>
      </c>
      <c r="C22" s="317"/>
      <c r="D22" s="14" t="s">
        <v>45</v>
      </c>
      <c r="E22" s="14" t="s">
        <v>46</v>
      </c>
      <c r="F22" s="14" t="s">
        <v>47</v>
      </c>
      <c r="G22" s="15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Amnd(10)-13613'!G23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Amnd(10)-13613'!G24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Amnd(10)-13613'!G25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Amnd(10)-13613'!G26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Amnd(10)-13613'!G27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Amnd(10)-13613'!G28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Amnd(10)-13613'!G29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Amnd(10)-13613'!G30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Amnd(10)-13613'!G31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7" ht="12.15" customHeight="1" x14ac:dyDescent="0.25">
      <c r="A33" s="309" t="s">
        <v>38</v>
      </c>
      <c r="B33" s="310"/>
      <c r="C33" s="310"/>
      <c r="D33" s="74">
        <f>'State Bud Amnd(10)-13613'!G33</f>
        <v>0</v>
      </c>
      <c r="E33" s="65">
        <v>0</v>
      </c>
      <c r="F33" s="65">
        <v>0</v>
      </c>
      <c r="G33" s="75">
        <f>D33+E33-F33</f>
        <v>0</v>
      </c>
    </row>
    <row r="34" spans="1:7" ht="12.15" customHeight="1" thickBot="1" x14ac:dyDescent="0.3">
      <c r="A34" s="255" t="s">
        <v>39</v>
      </c>
      <c r="B34" s="256"/>
      <c r="C34" s="256"/>
      <c r="D34" s="105">
        <f>SUM(D32:D33)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7" ht="14.25" customHeight="1" thickTop="1" x14ac:dyDescent="0.3">
      <c r="A35" s="318" t="s">
        <v>57</v>
      </c>
      <c r="B35" s="318"/>
      <c r="C35" s="318"/>
      <c r="D35" s="318"/>
      <c r="E35" s="318"/>
      <c r="F35" s="318"/>
      <c r="G35" s="318"/>
    </row>
    <row r="36" spans="1:7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7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7" ht="12.15" customHeight="1" x14ac:dyDescent="0.25">
      <c r="A38" s="60">
        <v>10</v>
      </c>
      <c r="B38" s="206" t="s">
        <v>5</v>
      </c>
      <c r="C38" s="207"/>
      <c r="D38" s="70">
        <f>'State Bud Amnd(10)-13613'!G38</f>
        <v>0</v>
      </c>
      <c r="E38" s="13">
        <v>0</v>
      </c>
      <c r="F38" s="13">
        <v>0</v>
      </c>
      <c r="G38" s="75">
        <f>D38+E38-F38</f>
        <v>0</v>
      </c>
    </row>
    <row r="39" spans="1:7" ht="12.15" customHeight="1" x14ac:dyDescent="0.25">
      <c r="A39" s="60">
        <v>20</v>
      </c>
      <c r="B39" s="206" t="s">
        <v>130</v>
      </c>
      <c r="C39" s="207"/>
      <c r="D39" s="70">
        <f>'State Bud Amnd(10)-13613'!G39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7" ht="12.15" customHeight="1" x14ac:dyDescent="0.25">
      <c r="A40" s="60">
        <v>30</v>
      </c>
      <c r="B40" s="206" t="s">
        <v>6</v>
      </c>
      <c r="C40" s="207"/>
      <c r="D40" s="70">
        <f>'State Bud Amnd(10)-13613'!G40</f>
        <v>0</v>
      </c>
      <c r="E40" s="13">
        <v>0</v>
      </c>
      <c r="F40" s="13">
        <v>0</v>
      </c>
      <c r="G40" s="75">
        <f t="shared" si="1"/>
        <v>0</v>
      </c>
    </row>
    <row r="41" spans="1:7" ht="12.15" customHeight="1" x14ac:dyDescent="0.25">
      <c r="A41" s="60">
        <v>40</v>
      </c>
      <c r="B41" s="206" t="s">
        <v>7</v>
      </c>
      <c r="C41" s="207"/>
      <c r="D41" s="70">
        <f>'State Bud Amnd(10)-13613'!G41</f>
        <v>0</v>
      </c>
      <c r="E41" s="13">
        <v>0</v>
      </c>
      <c r="F41" s="13">
        <v>0</v>
      </c>
      <c r="G41" s="75">
        <f t="shared" si="1"/>
        <v>0</v>
      </c>
    </row>
    <row r="42" spans="1:7" ht="12.15" customHeight="1" x14ac:dyDescent="0.25">
      <c r="A42" s="60">
        <v>41</v>
      </c>
      <c r="B42" s="206" t="s">
        <v>134</v>
      </c>
      <c r="C42" s="207"/>
      <c r="D42" s="70">
        <f>'State Bud Amnd(10)-13613'!G42</f>
        <v>0</v>
      </c>
      <c r="E42" s="13">
        <v>0</v>
      </c>
      <c r="F42" s="13">
        <v>0</v>
      </c>
      <c r="G42" s="75">
        <f t="shared" si="1"/>
        <v>0</v>
      </c>
    </row>
    <row r="43" spans="1:7" ht="12.15" customHeight="1" x14ac:dyDescent="0.25">
      <c r="A43" s="60">
        <v>42</v>
      </c>
      <c r="B43" s="206" t="s">
        <v>9</v>
      </c>
      <c r="C43" s="207"/>
      <c r="D43" s="70">
        <f>'State Bud Amnd(10)-13613'!G43</f>
        <v>0</v>
      </c>
      <c r="E43" s="13">
        <v>0</v>
      </c>
      <c r="F43" s="13">
        <v>0</v>
      </c>
      <c r="G43" s="75">
        <f t="shared" si="1"/>
        <v>0</v>
      </c>
    </row>
    <row r="44" spans="1:7" ht="12.15" customHeight="1" x14ac:dyDescent="0.25">
      <c r="A44" s="60">
        <v>43</v>
      </c>
      <c r="B44" s="206" t="s">
        <v>10</v>
      </c>
      <c r="C44" s="207"/>
      <c r="D44" s="70">
        <f>'State Bud Amnd(10)-13613'!G44</f>
        <v>0</v>
      </c>
      <c r="E44" s="13">
        <v>0</v>
      </c>
      <c r="F44" s="13">
        <v>0</v>
      </c>
      <c r="G44" s="75">
        <f t="shared" si="1"/>
        <v>0</v>
      </c>
    </row>
    <row r="45" spans="1:7" ht="12.15" customHeight="1" x14ac:dyDescent="0.25">
      <c r="A45" s="60">
        <v>44</v>
      </c>
      <c r="B45" s="206" t="s">
        <v>11</v>
      </c>
      <c r="C45" s="207"/>
      <c r="D45" s="70">
        <f>'State Bud Amnd(10)-13613'!G45</f>
        <v>0</v>
      </c>
      <c r="E45" s="13">
        <v>0</v>
      </c>
      <c r="F45" s="13">
        <v>0</v>
      </c>
      <c r="G45" s="75">
        <f t="shared" si="1"/>
        <v>0</v>
      </c>
    </row>
    <row r="46" spans="1:7" ht="12.15" customHeight="1" x14ac:dyDescent="0.25">
      <c r="A46" s="60">
        <v>45</v>
      </c>
      <c r="B46" s="206" t="s">
        <v>2</v>
      </c>
      <c r="C46" s="207"/>
      <c r="D46" s="70">
        <f>'State Bud Amnd(10)-13613'!G46</f>
        <v>0</v>
      </c>
      <c r="E46" s="13">
        <v>0</v>
      </c>
      <c r="F46" s="13">
        <v>0</v>
      </c>
      <c r="G46" s="75">
        <f t="shared" si="1"/>
        <v>0</v>
      </c>
    </row>
    <row r="47" spans="1:7" ht="12.15" customHeight="1" x14ac:dyDescent="0.25">
      <c r="A47" s="60">
        <v>46</v>
      </c>
      <c r="B47" s="206" t="s">
        <v>133</v>
      </c>
      <c r="C47" s="207"/>
      <c r="D47" s="70">
        <f>'State Bud Amnd(10)-13613'!G47</f>
        <v>0</v>
      </c>
      <c r="E47" s="13">
        <v>0</v>
      </c>
      <c r="F47" s="13">
        <v>0</v>
      </c>
      <c r="G47" s="75">
        <f t="shared" si="1"/>
        <v>0</v>
      </c>
    </row>
    <row r="48" spans="1:7" ht="12.15" customHeight="1" x14ac:dyDescent="0.25">
      <c r="A48" s="60">
        <v>47</v>
      </c>
      <c r="B48" s="206" t="s">
        <v>29</v>
      </c>
      <c r="C48" s="207"/>
      <c r="D48" s="70">
        <f>'State Bud Amnd(10)-13613'!G48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Amnd(10)-13613'!G49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Amnd(10)-13613'!G50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Amnd(10)-13613'!G51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Amnd(10)-13613'!G52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Amnd(10)-13613'!G53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Amnd(10)-13613'!G54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Amnd(10)-13613'!G55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Amnd(10)-13613'!G56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Amnd(10)-13613'!G57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Amnd(10)-13613'!G58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Amnd(10)-13613'!G59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Amnd(10)-13613'!G60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Amnd(10)-13613'!G61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Amnd(10)-13613'!G62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Amnd(10)-13613'!G63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Amnd(10)-13613'!G64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Amnd(10)-13613'!G65</f>
        <v>0</v>
      </c>
      <c r="E65" s="13">
        <v>0</v>
      </c>
      <c r="F65" s="13">
        <v>0</v>
      </c>
      <c r="G65" s="75">
        <f t="shared" si="1"/>
        <v>0</v>
      </c>
    </row>
    <row r="66" spans="1:9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Amnd(10)-13613'!G67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Amnd(10)-13613'!G68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Amnd(10)-13613'!G69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Amnd(10)-13613'!G70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70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2">
        <f>G66+G71</f>
        <v>0</v>
      </c>
    </row>
    <row r="73" spans="1:9" ht="15" customHeight="1" thickBot="1" x14ac:dyDescent="0.3">
      <c r="A73" s="193" t="s">
        <v>122</v>
      </c>
      <c r="B73" s="194"/>
      <c r="C73" s="194"/>
      <c r="D73" s="68">
        <f>D34-D72</f>
        <v>0</v>
      </c>
      <c r="E73" s="68">
        <f>E34-E72</f>
        <v>0</v>
      </c>
      <c r="F73" s="68">
        <f>F34-F72</f>
        <v>0</v>
      </c>
      <c r="G73" s="93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162</v>
      </c>
      <c r="B78" s="235"/>
      <c r="C78" s="235"/>
      <c r="D78" s="235"/>
      <c r="E78" s="235"/>
      <c r="F78" s="235"/>
      <c r="G78" s="235"/>
    </row>
  </sheetData>
  <sheetProtection algorithmName="SHA-512" hashValue="pKxC2dMnUQS2D6n04C3aiHIAlu9L2b2Zv+BfALoCa6UA2y3g41GyOamfzY13Sc2Mm6L5VCGq+CfC9V0Or3SmDQ==" saltValue="OjtEoI7jUMdnsPZ04RqAsA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B69:C69"/>
    <mergeCell ref="A73:C73"/>
    <mergeCell ref="A74:E74"/>
    <mergeCell ref="B57:C57"/>
    <mergeCell ref="B58:C58"/>
    <mergeCell ref="B59:C59"/>
    <mergeCell ref="B60:C60"/>
    <mergeCell ref="B61:C61"/>
    <mergeCell ref="B63:C63"/>
    <mergeCell ref="B64:C64"/>
    <mergeCell ref="B45:C45"/>
    <mergeCell ref="B46:C46"/>
    <mergeCell ref="B47:C47"/>
    <mergeCell ref="B48:C48"/>
    <mergeCell ref="B49:C49"/>
    <mergeCell ref="B55:C55"/>
    <mergeCell ref="B65:C65"/>
    <mergeCell ref="A66:C66"/>
    <mergeCell ref="B67:C67"/>
    <mergeCell ref="B68:C68"/>
    <mergeCell ref="B56:C56"/>
    <mergeCell ref="B62:C62"/>
    <mergeCell ref="B50:C50"/>
    <mergeCell ref="B51:C51"/>
    <mergeCell ref="B52:C52"/>
    <mergeCell ref="B53:C53"/>
    <mergeCell ref="B54:C54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A14:G14"/>
    <mergeCell ref="A15:G15"/>
    <mergeCell ref="A32:C32"/>
    <mergeCell ref="A21:G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A16:G16"/>
    <mergeCell ref="B26:C26"/>
    <mergeCell ref="A18:B18"/>
    <mergeCell ref="D19:G19"/>
    <mergeCell ref="A19:C20"/>
    <mergeCell ref="A17:B17"/>
    <mergeCell ref="F4:G4"/>
    <mergeCell ref="C6:E6"/>
    <mergeCell ref="A13:B13"/>
    <mergeCell ref="D13:G13"/>
    <mergeCell ref="A1:B8"/>
    <mergeCell ref="C1:E1"/>
    <mergeCell ref="F3:G3"/>
    <mergeCell ref="C4:E4"/>
    <mergeCell ref="F1:G1"/>
    <mergeCell ref="C2:E2"/>
    <mergeCell ref="F2:G2"/>
    <mergeCell ref="C3:E3"/>
    <mergeCell ref="C7:E7"/>
    <mergeCell ref="A9:G10"/>
    <mergeCell ref="A11:B11"/>
    <mergeCell ref="A12:G12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120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Amnd(11)-13613'!G23</f>
        <v>0</v>
      </c>
      <c r="E14" s="65">
        <v>0</v>
      </c>
      <c r="F14" s="74">
        <f>E14+'(Jul)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Amnd(11)-13613'!G24</f>
        <v>0</v>
      </c>
      <c r="E15" s="65">
        <v>0</v>
      </c>
      <c r="F15" s="74">
        <f>E15+'(Jul)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Amnd(11)-13613'!G25</f>
        <v>0</v>
      </c>
      <c r="E16" s="65">
        <v>0</v>
      </c>
      <c r="F16" s="74">
        <f>E16+'(Jul)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Amnd(11)-13613'!G26</f>
        <v>0</v>
      </c>
      <c r="E17" s="65">
        <v>0</v>
      </c>
      <c r="F17" s="74">
        <f>E17+'(Jul)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Amnd(11)-13613'!G27</f>
        <v>0</v>
      </c>
      <c r="E18" s="65">
        <v>0</v>
      </c>
      <c r="F18" s="74">
        <f>E18+'(Jul)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Amnd(11)-13613'!G28</f>
        <v>0</v>
      </c>
      <c r="E19" s="65">
        <v>0</v>
      </c>
      <c r="F19" s="74">
        <f>E19+'(Jul)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Amnd(11)-13613'!G29</f>
        <v>0</v>
      </c>
      <c r="E20" s="65">
        <v>0</v>
      </c>
      <c r="F20" s="74">
        <f>E20+'(Jul)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Amnd(11)-13613'!G30</f>
        <v>0</v>
      </c>
      <c r="E21" s="65">
        <v>0</v>
      </c>
      <c r="F21" s="74">
        <f>E21+'(Jul)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Amnd(11)-13613'!G31</f>
        <v>0</v>
      </c>
      <c r="E22" s="65">
        <v>0</v>
      </c>
      <c r="F22" s="74">
        <f>E22+'(Jul) State Fin-13650'!F22</f>
        <v>0</v>
      </c>
      <c r="G22" s="75">
        <f t="shared" si="0"/>
        <v>0</v>
      </c>
    </row>
    <row r="23" spans="1:7" s="42" customFormat="1" ht="12.75" customHeight="1" x14ac:dyDescent="0.25">
      <c r="A23" s="249" t="s">
        <v>4</v>
      </c>
      <c r="B23" s="268"/>
      <c r="C23" s="269"/>
      <c r="D23" s="74">
        <f>SUM(D14:D22)</f>
        <v>0</v>
      </c>
      <c r="E23" s="74">
        <f>SUM(E14:E22)</f>
        <v>0</v>
      </c>
      <c r="F23" s="74">
        <f>SUM(F14:F22)</f>
        <v>0</v>
      </c>
      <c r="G23" s="138">
        <f>SUM(G14:G22)</f>
        <v>0</v>
      </c>
    </row>
    <row r="24" spans="1:7" s="42" customFormat="1" ht="12.75" customHeight="1" x14ac:dyDescent="0.25">
      <c r="A24" s="249" t="s">
        <v>95</v>
      </c>
      <c r="B24" s="268"/>
      <c r="C24" s="269"/>
      <c r="D24" s="74">
        <f>'State Bud Amnd(11)-13613'!G33</f>
        <v>0</v>
      </c>
      <c r="E24" s="65">
        <v>0</v>
      </c>
      <c r="F24" s="74">
        <f>E24+'(Jul)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255" t="s">
        <v>94</v>
      </c>
      <c r="B25" s="274"/>
      <c r="C25" s="275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Amnd(11)-13613'!G38</f>
        <v>0</v>
      </c>
      <c r="E30" s="13">
        <v>0</v>
      </c>
      <c r="F30" s="70">
        <f>E30+'(Jul)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06" t="s">
        <v>130</v>
      </c>
      <c r="C31" s="207"/>
      <c r="D31" s="70">
        <f>'State Bud Amnd(11)-13613'!G39</f>
        <v>0</v>
      </c>
      <c r="E31" s="13">
        <v>0</v>
      </c>
      <c r="F31" s="70">
        <f>E31+'(Jul)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Amnd(11)-13613'!G40</f>
        <v>0</v>
      </c>
      <c r="E32" s="13">
        <v>0</v>
      </c>
      <c r="F32" s="70">
        <f>E32+'(Jul)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Amnd(11)-13613'!G41</f>
        <v>0</v>
      </c>
      <c r="E33" s="13">
        <v>0</v>
      </c>
      <c r="F33" s="70">
        <f>E33+'(Jul)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Amnd(11)-13613'!G42</f>
        <v>0</v>
      </c>
      <c r="E34" s="13">
        <v>0</v>
      </c>
      <c r="F34" s="70">
        <f>E34+'(Jul)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Amnd(11)-13613'!G43</f>
        <v>0</v>
      </c>
      <c r="E35" s="13">
        <v>0</v>
      </c>
      <c r="F35" s="70">
        <f>E35+'(Jul)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Amnd(11)-13613'!G44</f>
        <v>0</v>
      </c>
      <c r="E36" s="13">
        <v>0</v>
      </c>
      <c r="F36" s="70">
        <f>E36+'(Jul)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Amnd(11)-13613'!G45</f>
        <v>0</v>
      </c>
      <c r="E37" s="13">
        <v>0</v>
      </c>
      <c r="F37" s="70">
        <f>E37+'(Jul)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Amnd(11)-13613'!G46</f>
        <v>0</v>
      </c>
      <c r="E38" s="13">
        <v>0</v>
      </c>
      <c r="F38" s="70">
        <f>E38+'(Jul)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131</v>
      </c>
      <c r="C39" s="273"/>
      <c r="D39" s="70">
        <f>'State Bud Amnd(11)-13613'!G47</f>
        <v>0</v>
      </c>
      <c r="E39" s="13">
        <v>0</v>
      </c>
      <c r="F39" s="70">
        <f>E39+'(Jul)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Amnd(11)-13613'!G48</f>
        <v>0</v>
      </c>
      <c r="E40" s="13">
        <v>0</v>
      </c>
      <c r="F40" s="70">
        <f>E40+'(Jul)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Amnd(11)-13613'!G49</f>
        <v>0</v>
      </c>
      <c r="E41" s="13">
        <v>0</v>
      </c>
      <c r="F41" s="70">
        <f>E41+'(Jul)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Amnd(11)-13613'!G50</f>
        <v>0</v>
      </c>
      <c r="E42" s="13">
        <v>0</v>
      </c>
      <c r="F42" s="70">
        <f>E42+'(Jul)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Amnd(11)-13613'!G51</f>
        <v>0</v>
      </c>
      <c r="E43" s="13">
        <v>0</v>
      </c>
      <c r="F43" s="70">
        <f>E43+'(Jul)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Amnd(11)-13613'!G52</f>
        <v>0</v>
      </c>
      <c r="E44" s="13">
        <v>0</v>
      </c>
      <c r="F44" s="70">
        <f>E44+'(Jul)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Amnd(11)-13613'!G53</f>
        <v>0</v>
      </c>
      <c r="E45" s="13">
        <v>0</v>
      </c>
      <c r="F45" s="70">
        <f>E45+'(Jul)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Amnd(11)-13613'!G54</f>
        <v>0</v>
      </c>
      <c r="E46" s="13">
        <v>0</v>
      </c>
      <c r="F46" s="70">
        <f>E46+'(Jul)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Amnd(11)-13613'!G55</f>
        <v>0</v>
      </c>
      <c r="E47" s="13">
        <v>0</v>
      </c>
      <c r="F47" s="70">
        <f>E47+'(Jul)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Amnd(11)-13613'!G56</f>
        <v>0</v>
      </c>
      <c r="E48" s="13">
        <v>0</v>
      </c>
      <c r="F48" s="70">
        <f>E48+'(Jul)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Amnd(11)-13613'!G57</f>
        <v>0</v>
      </c>
      <c r="E49" s="13">
        <v>0</v>
      </c>
      <c r="F49" s="70">
        <f>E49+'(Jul)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Amnd(11)-13613'!G58</f>
        <v>0</v>
      </c>
      <c r="E50" s="13">
        <v>0</v>
      </c>
      <c r="F50" s="70">
        <f>E50+'(Jul)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Amnd(11)-13613'!G59</f>
        <v>0</v>
      </c>
      <c r="E51" s="13">
        <v>0</v>
      </c>
      <c r="F51" s="70">
        <f>E51+'(Jul)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Amnd(11)-13613'!G60</f>
        <v>0</v>
      </c>
      <c r="E52" s="13">
        <v>0</v>
      </c>
      <c r="F52" s="70">
        <f>E52+'(Jul)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Amnd(11)-13613'!G61</f>
        <v>0</v>
      </c>
      <c r="E53" s="13">
        <v>0</v>
      </c>
      <c r="F53" s="70">
        <f>E53+'(Jul)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Amnd(11)-13613'!G62</f>
        <v>0</v>
      </c>
      <c r="E54" s="13">
        <v>0</v>
      </c>
      <c r="F54" s="70">
        <f>E54+'(Jul)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Amnd(11)-13613'!G63</f>
        <v>0</v>
      </c>
      <c r="E55" s="13">
        <v>0</v>
      </c>
      <c r="F55" s="70">
        <f>E55+'(Jul)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Amnd(11)-13613'!G64</f>
        <v>0</v>
      </c>
      <c r="E56" s="13">
        <v>0</v>
      </c>
      <c r="F56" s="70">
        <f>E56+'(Jul)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Amnd(11)-13613'!G65</f>
        <v>0</v>
      </c>
      <c r="E57" s="13">
        <v>0</v>
      </c>
      <c r="F57" s="70">
        <f>E57+'(Jul)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72" t="s">
        <v>35</v>
      </c>
      <c r="C59" s="273"/>
      <c r="D59" s="70">
        <f>'State Bud Amnd(11)-13613'!G67</f>
        <v>0</v>
      </c>
      <c r="E59" s="76">
        <v>0</v>
      </c>
      <c r="F59" s="70">
        <f>E59+'(Jul)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72" t="s">
        <v>36</v>
      </c>
      <c r="C60" s="273"/>
      <c r="D60" s="70">
        <f>'State Bud Amnd(11)-13613'!G68</f>
        <v>0</v>
      </c>
      <c r="E60" s="76">
        <v>0</v>
      </c>
      <c r="F60" s="70">
        <f>E60+'(Jul)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270" t="s">
        <v>42</v>
      </c>
      <c r="C61" s="271"/>
      <c r="D61" s="70">
        <f>'State Bud Amnd(11)-13613'!G69</f>
        <v>0</v>
      </c>
      <c r="E61" s="76">
        <v>0</v>
      </c>
      <c r="F61" s="70">
        <f>E61+'(Jul)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72" t="s">
        <v>37</v>
      </c>
      <c r="C62" s="273"/>
      <c r="D62" s="70">
        <f>'State Bud Amnd(11)-13613'!G70</f>
        <v>0</v>
      </c>
      <c r="E62" s="76">
        <v>0</v>
      </c>
      <c r="F62" s="70">
        <f>E62+'(Jul)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84</v>
      </c>
      <c r="B63" s="232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s="136" customFormat="1" ht="12.75" customHeight="1" x14ac:dyDescent="0.25">
      <c r="A64" s="276" t="s">
        <v>109</v>
      </c>
      <c r="B64" s="277"/>
      <c r="C64" s="278"/>
      <c r="D64" s="106">
        <f>SUM(D63,D58)</f>
        <v>0</v>
      </c>
      <c r="E64" s="106">
        <f>SUM(E63,E58)</f>
        <v>0</v>
      </c>
      <c r="F64" s="106">
        <f>SUM(F58,F63)</f>
        <v>0</v>
      </c>
      <c r="G64" s="10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A68" s="1"/>
      <c r="B68" s="1"/>
      <c r="C68" s="1"/>
      <c r="D68" s="1"/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ILlSpzWxNJF6Y8z5f0qWWZkTNFE6YB2tqekSHctdNBF/BHIkfDksKapXHyxU6YKcyTSmx6g5qr42oipFWVhQbA==" saltValue="s8kYPAuHoUO8M277CDgJYA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9:C69"/>
    <mergeCell ref="A64:C64"/>
    <mergeCell ref="A63:C63"/>
    <mergeCell ref="A65:C65"/>
    <mergeCell ref="A66:G66"/>
    <mergeCell ref="E67:G67"/>
    <mergeCell ref="E68:G68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6" orientation="portrait" r:id="rId1"/>
  <headerFooter alignWithMargins="0"/>
  <ignoredErrors>
    <ignoredError sqref="G23 G58" formula="1"/>
  </ignoredErrors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2" tint="-0.249977111117893"/>
    <pageSetUpPr fitToPage="1"/>
  </sheetPr>
  <dimension ref="A1:J78"/>
  <sheetViews>
    <sheetView showGridLines="0" zoomScaleNormal="100" workbookViewId="0">
      <selection activeCell="H9" sqref="H9"/>
    </sheetView>
  </sheetViews>
  <sheetFormatPr defaultColWidth="9.08984375" defaultRowHeight="12.5" x14ac:dyDescent="0.25"/>
  <cols>
    <col min="1" max="1" width="6.6328125" style="4" customWidth="1"/>
    <col min="2" max="2" width="20.453125" style="4" customWidth="1"/>
    <col min="3" max="3" width="20.08984375" style="4" customWidth="1"/>
    <col min="4" max="7" width="19.6328125" style="4" customWidth="1"/>
    <col min="8" max="8" width="9.08984375" style="4"/>
    <col min="9" max="9" width="11.6328125" style="4" customWidth="1"/>
    <col min="10" max="16384" width="9.08984375" style="4"/>
  </cols>
  <sheetData>
    <row r="1" spans="1:8" ht="15.5" x14ac:dyDescent="0.35">
      <c r="A1" s="299"/>
      <c r="B1" s="299"/>
      <c r="C1" s="180" t="s">
        <v>58</v>
      </c>
      <c r="D1" s="180"/>
      <c r="E1" s="180"/>
      <c r="F1" s="211"/>
      <c r="G1" s="211"/>
    </row>
    <row r="2" spans="1:8" ht="15.5" x14ac:dyDescent="0.35">
      <c r="A2" s="299"/>
      <c r="B2" s="299"/>
      <c r="C2" s="180" t="s">
        <v>56</v>
      </c>
      <c r="D2" s="180"/>
      <c r="E2" s="180"/>
      <c r="F2" s="211"/>
      <c r="G2" s="211"/>
    </row>
    <row r="3" spans="1:8" ht="10.25" customHeight="1" x14ac:dyDescent="0.3">
      <c r="A3" s="299"/>
      <c r="B3" s="299"/>
      <c r="C3" s="262"/>
      <c r="D3" s="263"/>
      <c r="E3" s="263"/>
      <c r="F3" s="211"/>
      <c r="G3" s="211"/>
    </row>
    <row r="4" spans="1:8" ht="15.5" x14ac:dyDescent="0.35">
      <c r="A4" s="299"/>
      <c r="B4" s="299"/>
      <c r="C4" s="258" t="s">
        <v>60</v>
      </c>
      <c r="D4" s="258"/>
      <c r="E4" s="258"/>
      <c r="F4" s="211"/>
      <c r="G4" s="211"/>
    </row>
    <row r="5" spans="1:8" ht="10.25" customHeight="1" x14ac:dyDescent="0.25">
      <c r="A5" s="299"/>
      <c r="B5" s="299"/>
      <c r="F5" s="3"/>
      <c r="G5" s="3"/>
    </row>
    <row r="6" spans="1:8" ht="11" customHeight="1" x14ac:dyDescent="0.25">
      <c r="A6" s="299"/>
      <c r="B6" s="299"/>
      <c r="C6" s="189" t="s">
        <v>171</v>
      </c>
      <c r="D6" s="189"/>
      <c r="E6" s="189"/>
      <c r="F6" s="3"/>
      <c r="G6" s="3"/>
    </row>
    <row r="7" spans="1:8" ht="11" customHeight="1" x14ac:dyDescent="0.25">
      <c r="A7" s="299"/>
      <c r="B7" s="299"/>
      <c r="C7" s="189" t="s">
        <v>172</v>
      </c>
      <c r="D7" s="263"/>
      <c r="E7" s="263"/>
      <c r="F7" s="3"/>
      <c r="G7" s="3"/>
    </row>
    <row r="8" spans="1:8" ht="12" customHeight="1" x14ac:dyDescent="0.35">
      <c r="A8" s="299"/>
      <c r="B8" s="299"/>
      <c r="F8" s="8"/>
      <c r="G8" s="8"/>
    </row>
    <row r="9" spans="1:8" ht="11.15" customHeight="1" x14ac:dyDescent="0.25">
      <c r="A9" s="259" t="s">
        <v>139</v>
      </c>
      <c r="B9" s="260"/>
      <c r="C9" s="260"/>
      <c r="D9" s="260"/>
      <c r="E9" s="260"/>
      <c r="F9" s="260"/>
      <c r="G9" s="260"/>
    </row>
    <row r="10" spans="1:8" ht="12" customHeight="1" x14ac:dyDescent="0.25">
      <c r="A10" s="260"/>
      <c r="B10" s="260"/>
      <c r="C10" s="260"/>
      <c r="D10" s="260"/>
      <c r="E10" s="260"/>
      <c r="F10" s="260"/>
      <c r="G10" s="260"/>
    </row>
    <row r="11" spans="1:8" ht="12.65" customHeight="1" x14ac:dyDescent="0.25">
      <c r="A11" s="214" t="s">
        <v>64</v>
      </c>
      <c r="B11" s="214"/>
      <c r="C11" s="159"/>
      <c r="D11" s="61" t="s">
        <v>50</v>
      </c>
      <c r="E11" s="167" t="str">
        <f>'State Bud Amnd(1)-13613'!E10</f>
        <v>2018-2019</v>
      </c>
      <c r="F11" s="10" t="s">
        <v>51</v>
      </c>
      <c r="G11" s="9"/>
      <c r="H11" s="5"/>
    </row>
    <row r="12" spans="1:8" ht="12.15" customHeight="1" x14ac:dyDescent="0.25">
      <c r="A12" s="257" t="s">
        <v>106</v>
      </c>
      <c r="B12" s="218"/>
      <c r="C12" s="218"/>
      <c r="D12" s="218"/>
      <c r="E12" s="218"/>
      <c r="F12" s="218"/>
      <c r="G12" s="218"/>
    </row>
    <row r="13" spans="1:8" ht="12.15" customHeight="1" x14ac:dyDescent="0.25">
      <c r="A13" s="217" t="s">
        <v>107</v>
      </c>
      <c r="B13" s="217"/>
      <c r="C13" s="67">
        <f>'Annl Cert. Bud-13617'!C9</f>
        <v>0</v>
      </c>
      <c r="D13" s="218" t="s">
        <v>104</v>
      </c>
      <c r="E13" s="218"/>
      <c r="F13" s="218"/>
      <c r="G13" s="218"/>
      <c r="H13" s="11"/>
    </row>
    <row r="14" spans="1:8" ht="12.15" customHeight="1" x14ac:dyDescent="0.25">
      <c r="A14" s="213" t="s">
        <v>161</v>
      </c>
      <c r="B14" s="213"/>
      <c r="C14" s="213"/>
      <c r="D14" s="213"/>
      <c r="E14" s="213"/>
      <c r="F14" s="213"/>
      <c r="G14" s="213"/>
    </row>
    <row r="15" spans="1:8" ht="14" customHeight="1" x14ac:dyDescent="0.25">
      <c r="A15" s="215" t="s">
        <v>43</v>
      </c>
      <c r="B15" s="216"/>
      <c r="C15" s="216"/>
      <c r="D15" s="216"/>
      <c r="E15" s="216"/>
      <c r="F15" s="216"/>
      <c r="G15" s="216"/>
    </row>
    <row r="16" spans="1:8" ht="13.5" customHeight="1" thickBot="1" x14ac:dyDescent="0.3">
      <c r="A16" s="212" t="s">
        <v>61</v>
      </c>
      <c r="B16" s="212"/>
      <c r="C16" s="212"/>
      <c r="D16" s="212"/>
      <c r="E16" s="212"/>
      <c r="F16" s="212"/>
      <c r="G16" s="212"/>
    </row>
    <row r="17" spans="1:7" ht="13.25" customHeight="1" thickTop="1" x14ac:dyDescent="0.25">
      <c r="A17" s="219" t="s">
        <v>44</v>
      </c>
      <c r="B17" s="220"/>
      <c r="C17" s="69" t="s">
        <v>110</v>
      </c>
      <c r="D17" s="21" t="s">
        <v>45</v>
      </c>
      <c r="E17" s="21" t="s">
        <v>46</v>
      </c>
      <c r="F17" s="21" t="s">
        <v>47</v>
      </c>
      <c r="G17" s="22" t="s">
        <v>48</v>
      </c>
    </row>
    <row r="18" spans="1:7" ht="14.75" customHeight="1" thickBot="1" x14ac:dyDescent="0.35">
      <c r="A18" s="319">
        <f>D34</f>
        <v>0</v>
      </c>
      <c r="B18" s="320"/>
      <c r="C18" s="88">
        <f>D71</f>
        <v>0</v>
      </c>
      <c r="D18" s="81">
        <f>D72</f>
        <v>0</v>
      </c>
      <c r="E18" s="81">
        <f>E72</f>
        <v>0</v>
      </c>
      <c r="F18" s="81">
        <f>F72</f>
        <v>0</v>
      </c>
      <c r="G18" s="82">
        <f>G72</f>
        <v>0</v>
      </c>
    </row>
    <row r="19" spans="1:7" ht="12.9" customHeight="1" thickTop="1" x14ac:dyDescent="0.25">
      <c r="A19" s="208" t="s">
        <v>108</v>
      </c>
      <c r="B19" s="209"/>
      <c r="C19" s="209"/>
      <c r="D19" s="223"/>
      <c r="E19" s="223"/>
      <c r="F19" s="223"/>
      <c r="G19" s="223"/>
    </row>
    <row r="20" spans="1:7" ht="10.25" customHeight="1" thickBot="1" x14ac:dyDescent="0.3">
      <c r="A20" s="312"/>
      <c r="B20" s="312"/>
      <c r="C20" s="312"/>
      <c r="D20" s="18"/>
      <c r="E20" s="17"/>
      <c r="F20" s="17"/>
      <c r="G20" s="17"/>
    </row>
    <row r="21" spans="1:7" ht="13" thickTop="1" x14ac:dyDescent="0.25">
      <c r="A21" s="313" t="s">
        <v>49</v>
      </c>
      <c r="B21" s="314"/>
      <c r="C21" s="314"/>
      <c r="D21" s="314"/>
      <c r="E21" s="314"/>
      <c r="F21" s="314"/>
      <c r="G21" s="315"/>
    </row>
    <row r="22" spans="1:7" ht="25.25" customHeight="1" x14ac:dyDescent="0.25">
      <c r="A22" s="66" t="s">
        <v>63</v>
      </c>
      <c r="B22" s="316" t="s">
        <v>0</v>
      </c>
      <c r="C22" s="317"/>
      <c r="D22" s="14" t="s">
        <v>45</v>
      </c>
      <c r="E22" s="14" t="s">
        <v>46</v>
      </c>
      <c r="F22" s="14" t="s">
        <v>47</v>
      </c>
      <c r="G22" s="15" t="s">
        <v>48</v>
      </c>
    </row>
    <row r="23" spans="1:7" ht="12.15" customHeight="1" x14ac:dyDescent="0.25">
      <c r="A23" s="60">
        <v>311</v>
      </c>
      <c r="B23" s="206" t="s">
        <v>24</v>
      </c>
      <c r="C23" s="207"/>
      <c r="D23" s="74">
        <f>'State Bud Amnd(11)-13613'!G23</f>
        <v>0</v>
      </c>
      <c r="E23" s="65">
        <v>0</v>
      </c>
      <c r="F23" s="65">
        <v>0</v>
      </c>
      <c r="G23" s="75">
        <f>D23+E23-F23</f>
        <v>0</v>
      </c>
    </row>
    <row r="24" spans="1:7" ht="12.15" customHeight="1" x14ac:dyDescent="0.25">
      <c r="A24" s="60">
        <v>334.1</v>
      </c>
      <c r="B24" s="206" t="s">
        <v>22</v>
      </c>
      <c r="C24" s="207"/>
      <c r="D24" s="74">
        <f>'State Bud Amnd(11)-13613'!G24</f>
        <v>0</v>
      </c>
      <c r="E24" s="65">
        <v>0</v>
      </c>
      <c r="F24" s="65">
        <v>0</v>
      </c>
      <c r="G24" s="75">
        <f t="shared" ref="G24:G31" si="0">D24+E24-F24</f>
        <v>0</v>
      </c>
    </row>
    <row r="25" spans="1:7" ht="12.15" customHeight="1" x14ac:dyDescent="0.25">
      <c r="A25" s="60">
        <v>362</v>
      </c>
      <c r="B25" s="206" t="s">
        <v>25</v>
      </c>
      <c r="C25" s="207"/>
      <c r="D25" s="74">
        <f>'State Bud Amnd(11)-13613'!G25</f>
        <v>0</v>
      </c>
      <c r="E25" s="65">
        <v>0</v>
      </c>
      <c r="F25" s="65">
        <v>0</v>
      </c>
      <c r="G25" s="75">
        <f t="shared" si="0"/>
        <v>0</v>
      </c>
    </row>
    <row r="26" spans="1:7" ht="12.15" customHeight="1" x14ac:dyDescent="0.25">
      <c r="A26" s="60">
        <v>337</v>
      </c>
      <c r="B26" s="206" t="s">
        <v>26</v>
      </c>
      <c r="C26" s="207"/>
      <c r="D26" s="74">
        <f>'State Bud Amnd(11)-13613'!G26</f>
        <v>0</v>
      </c>
      <c r="E26" s="65">
        <v>0</v>
      </c>
      <c r="F26" s="65">
        <v>0</v>
      </c>
      <c r="G26" s="75">
        <f t="shared" si="0"/>
        <v>0</v>
      </c>
    </row>
    <row r="27" spans="1:7" ht="12.15" customHeight="1" x14ac:dyDescent="0.25">
      <c r="A27" s="60">
        <v>361</v>
      </c>
      <c r="B27" s="206" t="s">
        <v>1</v>
      </c>
      <c r="C27" s="207"/>
      <c r="D27" s="74">
        <f>'State Bud Amnd(11)-13613'!G27</f>
        <v>0</v>
      </c>
      <c r="E27" s="65">
        <v>0</v>
      </c>
      <c r="F27" s="65">
        <v>0</v>
      </c>
      <c r="G27" s="75">
        <f t="shared" si="0"/>
        <v>0</v>
      </c>
    </row>
    <row r="28" spans="1:7" ht="12.15" customHeight="1" x14ac:dyDescent="0.25">
      <c r="A28" s="60">
        <v>364</v>
      </c>
      <c r="B28" s="206" t="s">
        <v>27</v>
      </c>
      <c r="C28" s="207"/>
      <c r="D28" s="74">
        <f>'State Bud Amnd(11)-13613'!G28</f>
        <v>0</v>
      </c>
      <c r="E28" s="65">
        <v>0</v>
      </c>
      <c r="F28" s="65">
        <v>0</v>
      </c>
      <c r="G28" s="75">
        <f t="shared" si="0"/>
        <v>0</v>
      </c>
    </row>
    <row r="29" spans="1:7" ht="12.15" customHeight="1" x14ac:dyDescent="0.25">
      <c r="A29" s="60">
        <v>369</v>
      </c>
      <c r="B29" s="206" t="s">
        <v>132</v>
      </c>
      <c r="C29" s="207"/>
      <c r="D29" s="74">
        <f>'State Bud Amnd(11)-13613'!G29</f>
        <v>0</v>
      </c>
      <c r="E29" s="65">
        <v>0</v>
      </c>
      <c r="F29" s="65">
        <v>0</v>
      </c>
      <c r="G29" s="75">
        <f t="shared" si="0"/>
        <v>0</v>
      </c>
    </row>
    <row r="30" spans="1:7" ht="12.15" customHeight="1" x14ac:dyDescent="0.25">
      <c r="A30" s="60">
        <v>380</v>
      </c>
      <c r="B30" s="206" t="s">
        <v>3</v>
      </c>
      <c r="C30" s="207"/>
      <c r="D30" s="74">
        <f>'State Bud Amnd(11)-13613'!G30</f>
        <v>0</v>
      </c>
      <c r="E30" s="65">
        <v>0</v>
      </c>
      <c r="F30" s="65">
        <v>0</v>
      </c>
      <c r="G30" s="75">
        <f t="shared" si="0"/>
        <v>0</v>
      </c>
    </row>
    <row r="31" spans="1:7" ht="12.15" customHeight="1" x14ac:dyDescent="0.25">
      <c r="A31" s="60">
        <v>389</v>
      </c>
      <c r="B31" s="206" t="s">
        <v>23</v>
      </c>
      <c r="C31" s="207"/>
      <c r="D31" s="74">
        <f>'State Bud Amnd(11)-13613'!G31</f>
        <v>0</v>
      </c>
      <c r="E31" s="65">
        <v>0</v>
      </c>
      <c r="F31" s="65">
        <v>0</v>
      </c>
      <c r="G31" s="75">
        <f t="shared" si="0"/>
        <v>0</v>
      </c>
    </row>
    <row r="32" spans="1:7" ht="12.15" customHeight="1" x14ac:dyDescent="0.25">
      <c r="A32" s="236" t="s">
        <v>4</v>
      </c>
      <c r="B32" s="308"/>
      <c r="C32" s="308"/>
      <c r="D32" s="74">
        <f>SUM(D23:D31)</f>
        <v>0</v>
      </c>
      <c r="E32" s="74">
        <f>SUM(E23:E31)</f>
        <v>0</v>
      </c>
      <c r="F32" s="74">
        <f>SUM(F23:F31)</f>
        <v>0</v>
      </c>
      <c r="G32" s="75">
        <f>SUM(G23:G31)</f>
        <v>0</v>
      </c>
    </row>
    <row r="33" spans="1:9" ht="12.15" customHeight="1" x14ac:dyDescent="0.25">
      <c r="A33" s="309" t="s">
        <v>38</v>
      </c>
      <c r="B33" s="310"/>
      <c r="C33" s="310"/>
      <c r="D33" s="74">
        <f>'State Bud Amnd(11)-13613'!G33</f>
        <v>0</v>
      </c>
      <c r="E33" s="65">
        <v>0</v>
      </c>
      <c r="F33" s="65">
        <v>0</v>
      </c>
      <c r="G33" s="75">
        <f>D33+E33-F33</f>
        <v>0</v>
      </c>
    </row>
    <row r="34" spans="1:9" ht="12.15" customHeight="1" thickBot="1" x14ac:dyDescent="0.3">
      <c r="A34" s="305" t="s">
        <v>39</v>
      </c>
      <c r="B34" s="311"/>
      <c r="C34" s="311"/>
      <c r="D34" s="105">
        <f>SUM(D32:D33)</f>
        <v>0</v>
      </c>
      <c r="E34" s="99">
        <f>SUM(E32:E33)</f>
        <v>0</v>
      </c>
      <c r="F34" s="99">
        <f>SUM(F32:F33)</f>
        <v>0</v>
      </c>
      <c r="G34" s="100">
        <f>SUM(G32:G33)</f>
        <v>0</v>
      </c>
    </row>
    <row r="35" spans="1:9" ht="14.25" customHeight="1" thickTop="1" x14ac:dyDescent="0.3">
      <c r="A35" s="318" t="s">
        <v>57</v>
      </c>
      <c r="B35" s="318"/>
      <c r="C35" s="318"/>
      <c r="D35" s="318"/>
      <c r="E35" s="318"/>
      <c r="F35" s="318"/>
      <c r="G35" s="318"/>
    </row>
    <row r="36" spans="1:9" ht="12" customHeight="1" thickBot="1" x14ac:dyDescent="0.3">
      <c r="A36" s="225" t="s">
        <v>62</v>
      </c>
      <c r="B36" s="226"/>
      <c r="C36" s="226"/>
      <c r="D36" s="226"/>
      <c r="E36" s="226"/>
      <c r="F36" s="226"/>
      <c r="G36" s="226"/>
    </row>
    <row r="37" spans="1:9" s="12" customFormat="1" ht="25.25" customHeight="1" thickTop="1" x14ac:dyDescent="0.25">
      <c r="A37" s="62" t="s">
        <v>63</v>
      </c>
      <c r="B37" s="253" t="s">
        <v>40</v>
      </c>
      <c r="C37" s="254"/>
      <c r="D37" s="63" t="s">
        <v>45</v>
      </c>
      <c r="E37" s="63" t="s">
        <v>46</v>
      </c>
      <c r="F37" s="63" t="s">
        <v>47</v>
      </c>
      <c r="G37" s="64" t="s">
        <v>48</v>
      </c>
    </row>
    <row r="38" spans="1:9" ht="12.15" customHeight="1" x14ac:dyDescent="0.25">
      <c r="A38" s="60">
        <v>10</v>
      </c>
      <c r="B38" s="206" t="s">
        <v>5</v>
      </c>
      <c r="C38" s="207"/>
      <c r="D38" s="70">
        <f>'State Bud Amnd(11)-13613'!G38</f>
        <v>0</v>
      </c>
      <c r="E38" s="13">
        <v>0</v>
      </c>
      <c r="F38" s="13">
        <v>0</v>
      </c>
      <c r="G38" s="75">
        <f>D38+E38-F38</f>
        <v>0</v>
      </c>
      <c r="I38" s="104"/>
    </row>
    <row r="39" spans="1:9" ht="12.15" customHeight="1" x14ac:dyDescent="0.25">
      <c r="A39" s="60">
        <v>20</v>
      </c>
      <c r="B39" s="206" t="s">
        <v>123</v>
      </c>
      <c r="C39" s="207"/>
      <c r="D39" s="70">
        <f>'State Bud Amnd(11)-13613'!G39</f>
        <v>0</v>
      </c>
      <c r="E39" s="13">
        <v>0</v>
      </c>
      <c r="F39" s="13">
        <v>0</v>
      </c>
      <c r="G39" s="75">
        <f t="shared" ref="G39:G65" si="1">D39+E39-F39</f>
        <v>0</v>
      </c>
    </row>
    <row r="40" spans="1:9" ht="12.15" customHeight="1" x14ac:dyDescent="0.25">
      <c r="A40" s="60">
        <v>30</v>
      </c>
      <c r="B40" s="206" t="s">
        <v>6</v>
      </c>
      <c r="C40" s="207"/>
      <c r="D40" s="70">
        <f>'State Bud Amnd(11)-13613'!G40</f>
        <v>0</v>
      </c>
      <c r="E40" s="13">
        <v>0</v>
      </c>
      <c r="F40" s="13">
        <v>0</v>
      </c>
      <c r="G40" s="75">
        <f t="shared" si="1"/>
        <v>0</v>
      </c>
    </row>
    <row r="41" spans="1:9" ht="12.15" customHeight="1" x14ac:dyDescent="0.25">
      <c r="A41" s="60">
        <v>40</v>
      </c>
      <c r="B41" s="206" t="s">
        <v>7</v>
      </c>
      <c r="C41" s="207"/>
      <c r="D41" s="70">
        <f>'State Bud Amnd(11)-13613'!G41</f>
        <v>0</v>
      </c>
      <c r="E41" s="13">
        <v>0</v>
      </c>
      <c r="F41" s="13">
        <v>0</v>
      </c>
      <c r="G41" s="75">
        <f t="shared" si="1"/>
        <v>0</v>
      </c>
    </row>
    <row r="42" spans="1:9" ht="12.15" customHeight="1" x14ac:dyDescent="0.25">
      <c r="A42" s="60">
        <v>41</v>
      </c>
      <c r="B42" s="206" t="s">
        <v>134</v>
      </c>
      <c r="C42" s="207"/>
      <c r="D42" s="70">
        <f>'State Bud Amnd(11)-13613'!G42</f>
        <v>0</v>
      </c>
      <c r="E42" s="13">
        <v>0</v>
      </c>
      <c r="F42" s="13">
        <v>0</v>
      </c>
      <c r="G42" s="75">
        <f t="shared" si="1"/>
        <v>0</v>
      </c>
    </row>
    <row r="43" spans="1:9" ht="12.15" customHeight="1" x14ac:dyDescent="0.25">
      <c r="A43" s="60">
        <v>42</v>
      </c>
      <c r="B43" s="206" t="s">
        <v>9</v>
      </c>
      <c r="C43" s="207"/>
      <c r="D43" s="70">
        <f>'State Bud Amnd(11)-13613'!G43</f>
        <v>0</v>
      </c>
      <c r="E43" s="13">
        <v>0</v>
      </c>
      <c r="F43" s="13">
        <v>0</v>
      </c>
      <c r="G43" s="75">
        <f t="shared" si="1"/>
        <v>0</v>
      </c>
    </row>
    <row r="44" spans="1:9" ht="12.15" customHeight="1" x14ac:dyDescent="0.25">
      <c r="A44" s="60">
        <v>43</v>
      </c>
      <c r="B44" s="206" t="s">
        <v>10</v>
      </c>
      <c r="C44" s="207"/>
      <c r="D44" s="70">
        <f>'State Bud Amnd(11)-13613'!G44</f>
        <v>0</v>
      </c>
      <c r="E44" s="13">
        <v>0</v>
      </c>
      <c r="F44" s="13">
        <v>0</v>
      </c>
      <c r="G44" s="75">
        <f t="shared" si="1"/>
        <v>0</v>
      </c>
    </row>
    <row r="45" spans="1:9" ht="12.15" customHeight="1" x14ac:dyDescent="0.25">
      <c r="A45" s="60">
        <v>44</v>
      </c>
      <c r="B45" s="206" t="s">
        <v>11</v>
      </c>
      <c r="C45" s="207"/>
      <c r="D45" s="70">
        <f>'State Bud Amnd(11)-13613'!G45</f>
        <v>0</v>
      </c>
      <c r="E45" s="13">
        <v>0</v>
      </c>
      <c r="F45" s="13">
        <v>0</v>
      </c>
      <c r="G45" s="75">
        <f t="shared" si="1"/>
        <v>0</v>
      </c>
    </row>
    <row r="46" spans="1:9" ht="12.15" customHeight="1" x14ac:dyDescent="0.25">
      <c r="A46" s="60">
        <v>45</v>
      </c>
      <c r="B46" s="206" t="s">
        <v>2</v>
      </c>
      <c r="C46" s="207"/>
      <c r="D46" s="70">
        <f>'State Bud Amnd(11)-13613'!G46</f>
        <v>0</v>
      </c>
      <c r="E46" s="13">
        <v>0</v>
      </c>
      <c r="F46" s="13">
        <v>0</v>
      </c>
      <c r="G46" s="75">
        <f t="shared" si="1"/>
        <v>0</v>
      </c>
    </row>
    <row r="47" spans="1:9" ht="12.15" customHeight="1" x14ac:dyDescent="0.25">
      <c r="A47" s="60">
        <v>46</v>
      </c>
      <c r="B47" s="206" t="s">
        <v>133</v>
      </c>
      <c r="C47" s="207"/>
      <c r="D47" s="70">
        <f>'State Bud Amnd(11)-13613'!G47</f>
        <v>0</v>
      </c>
      <c r="E47" s="13">
        <v>0</v>
      </c>
      <c r="F47" s="13">
        <v>0</v>
      </c>
      <c r="G47" s="75">
        <f t="shared" si="1"/>
        <v>0</v>
      </c>
    </row>
    <row r="48" spans="1:9" ht="12.15" customHeight="1" x14ac:dyDescent="0.25">
      <c r="A48" s="60">
        <v>47</v>
      </c>
      <c r="B48" s="206" t="s">
        <v>29</v>
      </c>
      <c r="C48" s="207"/>
      <c r="D48" s="70">
        <f>'State Bud Amnd(11)-13613'!G48</f>
        <v>0</v>
      </c>
      <c r="E48" s="13">
        <v>0</v>
      </c>
      <c r="F48" s="13">
        <v>0</v>
      </c>
      <c r="G48" s="75">
        <f t="shared" si="1"/>
        <v>0</v>
      </c>
    </row>
    <row r="49" spans="1:10" ht="12.15" customHeight="1" x14ac:dyDescent="0.25">
      <c r="A49" s="60">
        <v>48</v>
      </c>
      <c r="B49" s="206" t="s">
        <v>30</v>
      </c>
      <c r="C49" s="207"/>
      <c r="D49" s="70">
        <f>'State Bud Amnd(11)-13613'!G49</f>
        <v>0</v>
      </c>
      <c r="E49" s="13">
        <v>0</v>
      </c>
      <c r="F49" s="13">
        <v>0</v>
      </c>
      <c r="G49" s="75">
        <f t="shared" si="1"/>
        <v>0</v>
      </c>
    </row>
    <row r="50" spans="1:10" ht="12.15" customHeight="1" x14ac:dyDescent="0.25">
      <c r="A50" s="60">
        <v>49</v>
      </c>
      <c r="B50" s="206" t="s">
        <v>13</v>
      </c>
      <c r="C50" s="207"/>
      <c r="D50" s="70">
        <f>'State Bud Amnd(11)-13613'!G50</f>
        <v>0</v>
      </c>
      <c r="E50" s="13">
        <v>0</v>
      </c>
      <c r="F50" s="13">
        <v>0</v>
      </c>
      <c r="G50" s="75">
        <f t="shared" si="1"/>
        <v>0</v>
      </c>
    </row>
    <row r="51" spans="1:10" ht="12.15" customHeight="1" x14ac:dyDescent="0.25">
      <c r="A51" s="60">
        <v>51</v>
      </c>
      <c r="B51" s="206" t="s">
        <v>14</v>
      </c>
      <c r="C51" s="207"/>
      <c r="D51" s="70">
        <f>'State Bud Amnd(11)-13613'!G51</f>
        <v>0</v>
      </c>
      <c r="E51" s="13">
        <v>0</v>
      </c>
      <c r="F51" s="13">
        <v>0</v>
      </c>
      <c r="G51" s="75">
        <f t="shared" si="1"/>
        <v>0</v>
      </c>
    </row>
    <row r="52" spans="1:10" ht="12.15" customHeight="1" x14ac:dyDescent="0.25">
      <c r="A52" s="60">
        <v>52.1</v>
      </c>
      <c r="B52" s="206" t="s">
        <v>15</v>
      </c>
      <c r="C52" s="207"/>
      <c r="D52" s="70">
        <f>'State Bud Amnd(11)-13613'!G52</f>
        <v>0</v>
      </c>
      <c r="E52" s="13">
        <v>0</v>
      </c>
      <c r="F52" s="13">
        <v>0</v>
      </c>
      <c r="G52" s="75">
        <f t="shared" si="1"/>
        <v>0</v>
      </c>
    </row>
    <row r="53" spans="1:10" ht="12.15" customHeight="1" x14ac:dyDescent="0.25">
      <c r="A53" s="60">
        <v>52.2</v>
      </c>
      <c r="B53" s="206" t="s">
        <v>16</v>
      </c>
      <c r="C53" s="207"/>
      <c r="D53" s="70">
        <f>'State Bud Amnd(11)-13613'!G53</f>
        <v>0</v>
      </c>
      <c r="E53" s="13">
        <v>0</v>
      </c>
      <c r="F53" s="13">
        <v>0</v>
      </c>
      <c r="G53" s="75">
        <f t="shared" si="1"/>
        <v>0</v>
      </c>
    </row>
    <row r="54" spans="1:10" ht="12.15" customHeight="1" x14ac:dyDescent="0.25">
      <c r="A54" s="60">
        <v>52.3</v>
      </c>
      <c r="B54" s="206" t="s">
        <v>17</v>
      </c>
      <c r="C54" s="207"/>
      <c r="D54" s="70">
        <f>'State Bud Amnd(11)-13613'!G54</f>
        <v>0</v>
      </c>
      <c r="E54" s="13">
        <v>0</v>
      </c>
      <c r="F54" s="13">
        <v>0</v>
      </c>
      <c r="G54" s="75">
        <f t="shared" si="1"/>
        <v>0</v>
      </c>
    </row>
    <row r="55" spans="1:10" ht="12.15" customHeight="1" x14ac:dyDescent="0.25">
      <c r="A55" s="60">
        <v>52.4</v>
      </c>
      <c r="B55" s="206" t="s">
        <v>18</v>
      </c>
      <c r="C55" s="207"/>
      <c r="D55" s="70">
        <f>'State Bud Amnd(11)-13613'!G55</f>
        <v>0</v>
      </c>
      <c r="E55" s="13">
        <v>0</v>
      </c>
      <c r="F55" s="13">
        <v>0</v>
      </c>
      <c r="G55" s="75">
        <f t="shared" si="1"/>
        <v>0</v>
      </c>
    </row>
    <row r="56" spans="1:10" ht="12.15" customHeight="1" x14ac:dyDescent="0.25">
      <c r="A56" s="60">
        <v>52.5</v>
      </c>
      <c r="B56" s="206" t="s">
        <v>19</v>
      </c>
      <c r="C56" s="207"/>
      <c r="D56" s="70">
        <f>'State Bud Amnd(11)-13613'!G56</f>
        <v>0</v>
      </c>
      <c r="E56" s="13">
        <v>0</v>
      </c>
      <c r="F56" s="13">
        <v>0</v>
      </c>
      <c r="G56" s="75">
        <f t="shared" si="1"/>
        <v>0</v>
      </c>
    </row>
    <row r="57" spans="1:10" ht="12.15" customHeight="1" x14ac:dyDescent="0.25">
      <c r="A57" s="60">
        <v>54</v>
      </c>
      <c r="B57" s="206" t="s">
        <v>20</v>
      </c>
      <c r="C57" s="207"/>
      <c r="D57" s="70">
        <f>'State Bud Amnd(11)-13613'!G57</f>
        <v>0</v>
      </c>
      <c r="E57" s="13">
        <v>0</v>
      </c>
      <c r="F57" s="13">
        <v>0</v>
      </c>
      <c r="G57" s="75">
        <f t="shared" si="1"/>
        <v>0</v>
      </c>
    </row>
    <row r="58" spans="1:10" ht="12.15" customHeight="1" x14ac:dyDescent="0.25">
      <c r="A58" s="60">
        <v>55</v>
      </c>
      <c r="B58" s="206" t="s">
        <v>53</v>
      </c>
      <c r="C58" s="206"/>
      <c r="D58" s="70">
        <f>'State Bud Amnd(11)-13613'!G58</f>
        <v>0</v>
      </c>
      <c r="E58" s="13">
        <v>0</v>
      </c>
      <c r="F58" s="13">
        <v>0</v>
      </c>
      <c r="G58" s="75">
        <f t="shared" si="1"/>
        <v>0</v>
      </c>
    </row>
    <row r="59" spans="1:10" ht="12.15" customHeight="1" x14ac:dyDescent="0.25">
      <c r="A59" s="60">
        <v>60</v>
      </c>
      <c r="B59" s="206" t="s">
        <v>21</v>
      </c>
      <c r="C59" s="207"/>
      <c r="D59" s="70">
        <f>'State Bud Amnd(11)-13613'!G59</f>
        <v>0</v>
      </c>
      <c r="E59" s="13">
        <v>0</v>
      </c>
      <c r="F59" s="13">
        <v>0</v>
      </c>
      <c r="G59" s="75">
        <f t="shared" si="1"/>
        <v>0</v>
      </c>
    </row>
    <row r="60" spans="1:10" ht="12.15" customHeight="1" x14ac:dyDescent="0.25">
      <c r="A60" s="60">
        <v>71</v>
      </c>
      <c r="B60" s="206" t="s">
        <v>31</v>
      </c>
      <c r="C60" s="207"/>
      <c r="D60" s="70">
        <f>'State Bud Amnd(11)-13613'!G60</f>
        <v>0</v>
      </c>
      <c r="E60" s="13">
        <v>0</v>
      </c>
      <c r="F60" s="13">
        <v>0</v>
      </c>
      <c r="G60" s="75">
        <f t="shared" si="1"/>
        <v>0</v>
      </c>
    </row>
    <row r="61" spans="1:10" ht="12.15" customHeight="1" x14ac:dyDescent="0.25">
      <c r="A61" s="60">
        <v>72</v>
      </c>
      <c r="B61" s="206" t="s">
        <v>32</v>
      </c>
      <c r="C61" s="207"/>
      <c r="D61" s="70">
        <f>'State Bud Amnd(11)-13613'!G61</f>
        <v>0</v>
      </c>
      <c r="E61" s="13">
        <v>0</v>
      </c>
      <c r="F61" s="13">
        <v>0</v>
      </c>
      <c r="G61" s="75">
        <f t="shared" si="1"/>
        <v>0</v>
      </c>
    </row>
    <row r="62" spans="1:10" ht="12.15" customHeight="1" x14ac:dyDescent="0.25">
      <c r="A62" s="60">
        <v>81</v>
      </c>
      <c r="B62" s="272" t="s">
        <v>54</v>
      </c>
      <c r="C62" s="273"/>
      <c r="D62" s="70">
        <f>'State Bud Amnd(11)-13613'!G62</f>
        <v>0</v>
      </c>
      <c r="E62" s="13">
        <v>0</v>
      </c>
      <c r="F62" s="13">
        <v>0</v>
      </c>
      <c r="G62" s="75">
        <f t="shared" si="1"/>
        <v>0</v>
      </c>
    </row>
    <row r="63" spans="1:10" ht="12.15" customHeight="1" x14ac:dyDescent="0.25">
      <c r="A63" s="60">
        <v>83</v>
      </c>
      <c r="B63" s="206" t="s">
        <v>55</v>
      </c>
      <c r="C63" s="206"/>
      <c r="D63" s="70">
        <f>'State Bud Amnd(11)-13613'!G63</f>
        <v>0</v>
      </c>
      <c r="E63" s="13">
        <v>0</v>
      </c>
      <c r="F63" s="13">
        <v>0</v>
      </c>
      <c r="G63" s="75">
        <f t="shared" si="1"/>
        <v>0</v>
      </c>
    </row>
    <row r="64" spans="1:10" ht="12.15" customHeight="1" x14ac:dyDescent="0.25">
      <c r="A64" s="60">
        <v>89</v>
      </c>
      <c r="B64" s="206" t="s">
        <v>33</v>
      </c>
      <c r="C64" s="207"/>
      <c r="D64" s="70">
        <f>'State Bud Amnd(11)-13613'!G64</f>
        <v>0</v>
      </c>
      <c r="E64" s="13">
        <v>0</v>
      </c>
      <c r="F64" s="13">
        <v>0</v>
      </c>
      <c r="G64" s="75">
        <f t="shared" si="1"/>
        <v>0</v>
      </c>
      <c r="J64" s="6"/>
    </row>
    <row r="65" spans="1:9" ht="12.15" customHeight="1" x14ac:dyDescent="0.25">
      <c r="A65" s="60">
        <v>99</v>
      </c>
      <c r="B65" s="206" t="s">
        <v>34</v>
      </c>
      <c r="C65" s="207"/>
      <c r="D65" s="70">
        <f>'State Bud Amnd(11)-13613'!G65</f>
        <v>0</v>
      </c>
      <c r="E65" s="13">
        <v>0</v>
      </c>
      <c r="F65" s="13">
        <v>0</v>
      </c>
      <c r="G65" s="75">
        <f t="shared" si="1"/>
        <v>0</v>
      </c>
    </row>
    <row r="66" spans="1:9" s="136" customFormat="1" ht="12.15" customHeight="1" x14ac:dyDescent="0.25">
      <c r="A66" s="230" t="s">
        <v>129</v>
      </c>
      <c r="B66" s="231"/>
      <c r="C66" s="232"/>
      <c r="D66" s="70">
        <f>SUM(D38:D65)</f>
        <v>0</v>
      </c>
      <c r="E66" s="70">
        <f>SUM(E38:E65)</f>
        <v>0</v>
      </c>
      <c r="F66" s="70">
        <f>SUM(F38:F65)</f>
        <v>0</v>
      </c>
      <c r="G66" s="75">
        <f>SUM(G38:G65)</f>
        <v>0</v>
      </c>
    </row>
    <row r="67" spans="1:9" s="136" customFormat="1" ht="12.15" customHeight="1" x14ac:dyDescent="0.25">
      <c r="A67" s="60">
        <v>1E-3</v>
      </c>
      <c r="B67" s="206" t="s">
        <v>35</v>
      </c>
      <c r="C67" s="206"/>
      <c r="D67" s="70">
        <f>'State Bud Amnd(11)-13613'!G67</f>
        <v>0</v>
      </c>
      <c r="E67" s="70">
        <v>0</v>
      </c>
      <c r="F67" s="70">
        <v>0</v>
      </c>
      <c r="G67" s="75">
        <f>D67+E67-F67</f>
        <v>0</v>
      </c>
      <c r="I67" s="160"/>
    </row>
    <row r="68" spans="1:9" s="136" customFormat="1" ht="12.15" customHeight="1" x14ac:dyDescent="0.25">
      <c r="A68" s="60">
        <v>2E-3</v>
      </c>
      <c r="B68" s="206" t="s">
        <v>36</v>
      </c>
      <c r="C68" s="206"/>
      <c r="D68" s="70">
        <f>'State Bud Amnd(11)-13613'!G68</f>
        <v>0</v>
      </c>
      <c r="E68" s="70">
        <v>0</v>
      </c>
      <c r="F68" s="70">
        <v>0</v>
      </c>
      <c r="G68" s="75">
        <f>D68+E68-F68</f>
        <v>0</v>
      </c>
    </row>
    <row r="69" spans="1:9" s="136" customFormat="1" ht="12.15" customHeight="1" x14ac:dyDescent="0.25">
      <c r="A69" s="60">
        <v>3.0000000000000001E-3</v>
      </c>
      <c r="B69" s="173" t="s">
        <v>42</v>
      </c>
      <c r="C69" s="207"/>
      <c r="D69" s="70">
        <f>'State Bud Amnd(11)-13613'!G69</f>
        <v>0</v>
      </c>
      <c r="E69" s="70">
        <v>0</v>
      </c>
      <c r="F69" s="70">
        <v>0</v>
      </c>
      <c r="G69" s="75">
        <f>D69+E69-F69</f>
        <v>0</v>
      </c>
    </row>
    <row r="70" spans="1:9" s="136" customFormat="1" ht="12.15" customHeight="1" x14ac:dyDescent="0.25">
      <c r="A70" s="60">
        <v>4.0000000000000001E-3</v>
      </c>
      <c r="B70" s="206" t="s">
        <v>37</v>
      </c>
      <c r="C70" s="206"/>
      <c r="D70" s="70">
        <f>'State Bud Amnd(11)-13613'!G70</f>
        <v>0</v>
      </c>
      <c r="E70" s="70">
        <v>0</v>
      </c>
      <c r="F70" s="70">
        <v>0</v>
      </c>
      <c r="G70" s="75">
        <f>D70+E70-F70</f>
        <v>0</v>
      </c>
    </row>
    <row r="71" spans="1:9" s="136" customFormat="1" ht="12.15" customHeight="1" x14ac:dyDescent="0.25">
      <c r="A71" s="236" t="s">
        <v>52</v>
      </c>
      <c r="B71" s="237"/>
      <c r="C71" s="237"/>
      <c r="D71" s="70">
        <f>SUM(D67:D70)</f>
        <v>0</v>
      </c>
      <c r="E71" s="70">
        <f>SUM(E67:E70)</f>
        <v>0</v>
      </c>
      <c r="F71" s="70">
        <f>SUM(F67:F70)</f>
        <v>0</v>
      </c>
      <c r="G71" s="75">
        <f>SUM(G67:G70)</f>
        <v>0</v>
      </c>
    </row>
    <row r="72" spans="1:9" s="136" customFormat="1" x14ac:dyDescent="0.25">
      <c r="A72" s="303" t="s">
        <v>109</v>
      </c>
      <c r="B72" s="304"/>
      <c r="C72" s="304"/>
      <c r="D72" s="89">
        <f>D66+D71</f>
        <v>0</v>
      </c>
      <c r="E72" s="89">
        <f>E66+E71</f>
        <v>0</v>
      </c>
      <c r="F72" s="89">
        <f>F66+F71</f>
        <v>0</v>
      </c>
      <c r="G72" s="101">
        <f>G66+G71</f>
        <v>0</v>
      </c>
    </row>
    <row r="73" spans="1:9" s="136" customFormat="1" ht="15" customHeight="1" thickBot="1" x14ac:dyDescent="0.3">
      <c r="A73" s="193" t="s">
        <v>122</v>
      </c>
      <c r="B73" s="194"/>
      <c r="C73" s="194"/>
      <c r="D73" s="68">
        <f>D34-D72</f>
        <v>0</v>
      </c>
      <c r="E73" s="68">
        <f>E34-E72</f>
        <v>0</v>
      </c>
      <c r="F73" s="68">
        <f>F34-F72</f>
        <v>0</v>
      </c>
      <c r="G73" s="93">
        <f>G34-G72</f>
        <v>0</v>
      </c>
    </row>
    <row r="74" spans="1:9" ht="26.25" customHeight="1" thickTop="1" x14ac:dyDescent="0.25">
      <c r="A74" s="176" t="s">
        <v>105</v>
      </c>
      <c r="B74" s="176"/>
      <c r="C74" s="176"/>
      <c r="D74" s="176"/>
      <c r="E74" s="176"/>
      <c r="F74" s="244" t="s">
        <v>125</v>
      </c>
      <c r="G74" s="245"/>
    </row>
    <row r="75" spans="1:9" ht="15" customHeight="1" x14ac:dyDescent="0.25">
      <c r="A75" s="90"/>
      <c r="B75" s="205" t="s">
        <v>126</v>
      </c>
      <c r="C75" s="239"/>
      <c r="D75" s="239"/>
      <c r="E75" s="86"/>
      <c r="F75" s="94"/>
      <c r="G75" s="94"/>
    </row>
    <row r="76" spans="1:9" s="16" customFormat="1" ht="10.25" customHeight="1" x14ac:dyDescent="0.25">
      <c r="A76" s="240" t="s">
        <v>105</v>
      </c>
      <c r="B76" s="240"/>
      <c r="C76" s="240"/>
      <c r="D76" s="240"/>
      <c r="E76" s="240"/>
      <c r="F76" s="244" t="s">
        <v>125</v>
      </c>
      <c r="G76" s="245"/>
    </row>
    <row r="77" spans="1:9" ht="11.25" customHeight="1" x14ac:dyDescent="0.25">
      <c r="A77" s="91"/>
      <c r="B77" s="205" t="s">
        <v>159</v>
      </c>
      <c r="C77" s="239"/>
      <c r="D77" s="239"/>
      <c r="E77" s="92"/>
      <c r="F77" s="238"/>
      <c r="G77" s="238"/>
    </row>
    <row r="78" spans="1:9" x14ac:dyDescent="0.25">
      <c r="A78" s="235" t="s">
        <v>162</v>
      </c>
      <c r="B78" s="235"/>
      <c r="C78" s="235"/>
      <c r="D78" s="235"/>
      <c r="E78" s="235"/>
      <c r="F78" s="235"/>
      <c r="G78" s="235"/>
    </row>
  </sheetData>
  <sheetProtection algorithmName="SHA-512" hashValue="TkoGKS22fMOQBjfsCGC4tm6AQAw93PdYm01paM7/zBb2wXajOKKQVq3yucJPeRLAxTv6/LNDKF8/eQqJcU0BIw==" saltValue="JHNF+tSmBePke+qh2Tx76Q==" spinCount="100000" sheet="1" selectLockedCells="1"/>
  <protectedRanges>
    <protectedRange sqref="H11 E33:F33 E23:F31 E38:F65" name="Range3"/>
    <protectedRange sqref="A11:G11" name="Range2"/>
    <protectedRange sqref="B13 A14:G14" name="Range3_1_1_1"/>
    <protectedRange sqref="A12:G12" name="Range3_1_2"/>
    <protectedRange sqref="A19:G20" name="Range2_1"/>
    <protectedRange sqref="A76:G76 A74:G74" name="Range3_1_1"/>
  </protectedRanges>
  <mergeCells count="84">
    <mergeCell ref="A78:G78"/>
    <mergeCell ref="F76:G76"/>
    <mergeCell ref="B70:C70"/>
    <mergeCell ref="A71:C71"/>
    <mergeCell ref="A72:C72"/>
    <mergeCell ref="F74:G74"/>
    <mergeCell ref="B75:D75"/>
    <mergeCell ref="A76:E76"/>
    <mergeCell ref="B77:D77"/>
    <mergeCell ref="F77:G77"/>
    <mergeCell ref="B69:C69"/>
    <mergeCell ref="A73:C73"/>
    <mergeCell ref="A74:E74"/>
    <mergeCell ref="B57:C57"/>
    <mergeCell ref="B58:C58"/>
    <mergeCell ref="B59:C59"/>
    <mergeCell ref="B60:C60"/>
    <mergeCell ref="B61:C61"/>
    <mergeCell ref="B63:C63"/>
    <mergeCell ref="B64:C64"/>
    <mergeCell ref="B45:C45"/>
    <mergeCell ref="B46:C46"/>
    <mergeCell ref="B47:C47"/>
    <mergeCell ref="B48:C48"/>
    <mergeCell ref="B49:C49"/>
    <mergeCell ref="B55:C55"/>
    <mergeCell ref="B65:C65"/>
    <mergeCell ref="A66:C66"/>
    <mergeCell ref="B67:C67"/>
    <mergeCell ref="B68:C68"/>
    <mergeCell ref="B56:C56"/>
    <mergeCell ref="B62:C62"/>
    <mergeCell ref="B50:C50"/>
    <mergeCell ref="B51:C51"/>
    <mergeCell ref="B52:C52"/>
    <mergeCell ref="B53:C53"/>
    <mergeCell ref="B54:C54"/>
    <mergeCell ref="B44:C44"/>
    <mergeCell ref="A33:C33"/>
    <mergeCell ref="A34:C34"/>
    <mergeCell ref="A35:G35"/>
    <mergeCell ref="A36:G36"/>
    <mergeCell ref="B37:C37"/>
    <mergeCell ref="B38:C38"/>
    <mergeCell ref="B39:C39"/>
    <mergeCell ref="B40:C40"/>
    <mergeCell ref="B41:C41"/>
    <mergeCell ref="B42:C42"/>
    <mergeCell ref="B43:C43"/>
    <mergeCell ref="A14:G14"/>
    <mergeCell ref="A15:G15"/>
    <mergeCell ref="A32:C32"/>
    <mergeCell ref="A21:G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A16:G16"/>
    <mergeCell ref="B26:C26"/>
    <mergeCell ref="A18:B18"/>
    <mergeCell ref="D19:G19"/>
    <mergeCell ref="A19:C20"/>
    <mergeCell ref="A17:B17"/>
    <mergeCell ref="F4:G4"/>
    <mergeCell ref="C6:E6"/>
    <mergeCell ref="A13:B13"/>
    <mergeCell ref="D13:G13"/>
    <mergeCell ref="A1:B8"/>
    <mergeCell ref="C1:E1"/>
    <mergeCell ref="F3:G3"/>
    <mergeCell ref="C4:E4"/>
    <mergeCell ref="F1:G1"/>
    <mergeCell ref="C2:E2"/>
    <mergeCell ref="F2:G2"/>
    <mergeCell ref="C3:E3"/>
    <mergeCell ref="C7:E7"/>
    <mergeCell ref="A9:G10"/>
    <mergeCell ref="A11:B11"/>
    <mergeCell ref="A12:G12"/>
  </mergeCells>
  <printOptions horizontalCentered="1" verticalCentered="1"/>
  <pageMargins left="0.25" right="0.25" top="0.1" bottom="0.1" header="0" footer="0"/>
  <pageSetup scale="79" orientation="portrait" r:id="rId1"/>
  <headerFooter alignWithMargins="0"/>
  <ignoredErrors>
    <ignoredError sqref="G32 G66" formula="1"/>
  </ignoredErrors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8" tint="0.59999389629810485"/>
    <pageSetUpPr fitToPage="1"/>
  </sheetPr>
  <dimension ref="A1:G69"/>
  <sheetViews>
    <sheetView showGridLines="0" showZeros="0" zoomScaleNormal="100" zoomScaleSheetLayoutView="75" workbookViewId="0">
      <selection activeCell="H9" sqref="H9"/>
    </sheetView>
  </sheetViews>
  <sheetFormatPr defaultColWidth="8.90625" defaultRowHeight="12.5" x14ac:dyDescent="0.25"/>
  <cols>
    <col min="1" max="1" width="7.54296875" style="4" customWidth="1"/>
    <col min="2" max="2" width="8.6328125" style="4" customWidth="1"/>
    <col min="3" max="3" width="27.6328125" style="4" customWidth="1"/>
    <col min="4" max="7" width="17.6328125" style="4" customWidth="1"/>
    <col min="8" max="16384" width="8.90625" style="4"/>
  </cols>
  <sheetData>
    <row r="1" spans="1:7" ht="15.5" x14ac:dyDescent="0.35">
      <c r="A1" s="295"/>
      <c r="B1" s="295"/>
      <c r="C1" s="180" t="s">
        <v>58</v>
      </c>
      <c r="D1" s="180"/>
      <c r="E1" s="180"/>
      <c r="F1" s="180"/>
      <c r="G1" s="3"/>
    </row>
    <row r="2" spans="1:7" ht="15.5" x14ac:dyDescent="0.25">
      <c r="A2" s="295"/>
      <c r="B2" s="295"/>
      <c r="C2" s="298" t="s">
        <v>56</v>
      </c>
      <c r="D2" s="298"/>
      <c r="E2" s="298"/>
      <c r="F2" s="298"/>
      <c r="G2" s="3"/>
    </row>
    <row r="3" spans="1:7" ht="8" customHeight="1" x14ac:dyDescent="0.25">
      <c r="A3" s="295"/>
      <c r="B3" s="295"/>
      <c r="C3" s="263"/>
      <c r="D3" s="263"/>
      <c r="E3" s="263"/>
      <c r="F3" s="263"/>
      <c r="G3" s="3"/>
    </row>
    <row r="4" spans="1:7" ht="15.5" x14ac:dyDescent="0.35">
      <c r="A4" s="295"/>
      <c r="B4" s="295"/>
      <c r="C4" s="188" t="s">
        <v>176</v>
      </c>
      <c r="D4" s="188"/>
      <c r="E4" s="188"/>
      <c r="F4" s="188"/>
      <c r="G4" s="7"/>
    </row>
    <row r="5" spans="1:7" ht="8" customHeight="1" x14ac:dyDescent="0.25">
      <c r="A5" s="295"/>
      <c r="B5" s="295"/>
      <c r="C5" s="2"/>
      <c r="D5" s="2"/>
      <c r="E5" s="3"/>
      <c r="F5" s="23"/>
      <c r="G5" s="3"/>
    </row>
    <row r="6" spans="1:7" ht="10.25" customHeight="1" x14ac:dyDescent="0.25">
      <c r="A6" s="295"/>
      <c r="B6" s="295"/>
      <c r="C6" s="189" t="s">
        <v>171</v>
      </c>
      <c r="D6" s="189"/>
      <c r="E6" s="189"/>
      <c r="F6" s="189"/>
      <c r="G6" s="3"/>
    </row>
    <row r="7" spans="1:7" ht="10.25" customHeight="1" x14ac:dyDescent="0.25">
      <c r="A7" s="295"/>
      <c r="B7" s="295"/>
      <c r="C7" s="288" t="s">
        <v>172</v>
      </c>
      <c r="D7" s="288"/>
      <c r="E7" s="288"/>
      <c r="F7" s="288"/>
      <c r="G7" s="58"/>
    </row>
    <row r="8" spans="1:7" s="42" customFormat="1" ht="8" customHeight="1" x14ac:dyDescent="0.25">
      <c r="A8" s="295"/>
      <c r="B8" s="295"/>
      <c r="C8" s="297"/>
      <c r="D8" s="297"/>
      <c r="E8" s="297"/>
      <c r="F8" s="297"/>
      <c r="G8" s="57"/>
    </row>
    <row r="9" spans="1:7" s="45" customFormat="1" ht="15" customHeight="1" x14ac:dyDescent="0.25">
      <c r="A9" s="289" t="s">
        <v>102</v>
      </c>
      <c r="B9" s="289"/>
      <c r="C9" s="85">
        <f>'Annl Cert. Bud-13617'!C9</f>
        <v>0</v>
      </c>
      <c r="D9" s="71" t="s">
        <v>81</v>
      </c>
      <c r="E9" s="72" t="str">
        <f>'State Bud Amnd(1)-13613'!E10</f>
        <v>2018-2019</v>
      </c>
      <c r="F9" s="55" t="s">
        <v>101</v>
      </c>
      <c r="G9" s="73" t="s">
        <v>121</v>
      </c>
    </row>
    <row r="10" spans="1:7" s="45" customFormat="1" ht="8" customHeight="1" x14ac:dyDescent="0.25">
      <c r="A10" s="56"/>
      <c r="B10" s="289"/>
      <c r="C10" s="289"/>
      <c r="D10" s="289"/>
      <c r="E10" s="289"/>
      <c r="F10" s="289"/>
      <c r="G10" s="289"/>
    </row>
    <row r="11" spans="1:7" ht="17" customHeight="1" thickBot="1" x14ac:dyDescent="0.35">
      <c r="A11" s="265" t="s">
        <v>100</v>
      </c>
      <c r="B11" s="265"/>
      <c r="C11" s="266"/>
      <c r="D11" s="266"/>
      <c r="E11" s="266"/>
      <c r="F11" s="266"/>
      <c r="G11" s="267"/>
    </row>
    <row r="12" spans="1:7" s="42" customFormat="1" ht="14" customHeight="1" thickTop="1" x14ac:dyDescent="0.25">
      <c r="A12" s="282" t="s">
        <v>63</v>
      </c>
      <c r="B12" s="290" t="s">
        <v>99</v>
      </c>
      <c r="C12" s="291"/>
      <c r="D12" s="51" t="s">
        <v>91</v>
      </c>
      <c r="E12" s="51" t="s">
        <v>90</v>
      </c>
      <c r="F12" s="77" t="s">
        <v>98</v>
      </c>
      <c r="G12" s="79" t="s">
        <v>88</v>
      </c>
    </row>
    <row r="13" spans="1:7" s="42" customFormat="1" ht="14" customHeight="1" thickBot="1" x14ac:dyDescent="0.3">
      <c r="A13" s="283"/>
      <c r="B13" s="292"/>
      <c r="C13" s="293"/>
      <c r="D13" s="49" t="s">
        <v>97</v>
      </c>
      <c r="E13" s="49" t="s">
        <v>97</v>
      </c>
      <c r="F13" s="78" t="s">
        <v>86</v>
      </c>
      <c r="G13" s="80" t="s">
        <v>96</v>
      </c>
    </row>
    <row r="14" spans="1:7" s="42" customFormat="1" ht="12.75" customHeight="1" thickTop="1" x14ac:dyDescent="0.25">
      <c r="A14" s="60">
        <v>311</v>
      </c>
      <c r="B14" s="280" t="s">
        <v>24</v>
      </c>
      <c r="C14" s="281"/>
      <c r="D14" s="74">
        <f>'State Bud Amnd(12)-13613'!G23</f>
        <v>0</v>
      </c>
      <c r="E14" s="65">
        <v>0</v>
      </c>
      <c r="F14" s="74">
        <f>E14+'(Aug) State Fin-13650'!F14</f>
        <v>0</v>
      </c>
      <c r="G14" s="75">
        <f>D14-F14</f>
        <v>0</v>
      </c>
    </row>
    <row r="15" spans="1:7" s="42" customFormat="1" ht="12.75" customHeight="1" x14ac:dyDescent="0.25">
      <c r="A15" s="60">
        <v>334.1</v>
      </c>
      <c r="B15" s="272" t="s">
        <v>22</v>
      </c>
      <c r="C15" s="273"/>
      <c r="D15" s="74">
        <f>'State Bud Amnd(12)-13613'!G24</f>
        <v>0</v>
      </c>
      <c r="E15" s="65">
        <v>0</v>
      </c>
      <c r="F15" s="74">
        <f>E15+'(Aug) State Fin-13650'!F15</f>
        <v>0</v>
      </c>
      <c r="G15" s="75">
        <f>D15-F15</f>
        <v>0</v>
      </c>
    </row>
    <row r="16" spans="1:7" s="42" customFormat="1" ht="12.75" customHeight="1" x14ac:dyDescent="0.25">
      <c r="A16" s="60">
        <v>362</v>
      </c>
      <c r="B16" s="272" t="s">
        <v>25</v>
      </c>
      <c r="C16" s="273"/>
      <c r="D16" s="74">
        <f>'State Bud Amnd(12)-13613'!G25</f>
        <v>0</v>
      </c>
      <c r="E16" s="65">
        <v>0</v>
      </c>
      <c r="F16" s="74">
        <f>E16+'(Aug) State Fin-13650'!F16</f>
        <v>0</v>
      </c>
      <c r="G16" s="75">
        <f t="shared" ref="G16:G24" si="0">D16-F16</f>
        <v>0</v>
      </c>
    </row>
    <row r="17" spans="1:7" s="42" customFormat="1" ht="12.75" customHeight="1" x14ac:dyDescent="0.25">
      <c r="A17" s="60">
        <v>337</v>
      </c>
      <c r="B17" s="272" t="s">
        <v>26</v>
      </c>
      <c r="C17" s="273"/>
      <c r="D17" s="74">
        <f>'State Bud Amnd(12)-13613'!G26</f>
        <v>0</v>
      </c>
      <c r="E17" s="65">
        <v>0</v>
      </c>
      <c r="F17" s="74">
        <f>E17+'(Aug) State Fin-13650'!F17</f>
        <v>0</v>
      </c>
      <c r="G17" s="75">
        <f t="shared" si="0"/>
        <v>0</v>
      </c>
    </row>
    <row r="18" spans="1:7" s="42" customFormat="1" ht="12.75" customHeight="1" x14ac:dyDescent="0.25">
      <c r="A18" s="60">
        <v>361</v>
      </c>
      <c r="B18" s="272" t="s">
        <v>1</v>
      </c>
      <c r="C18" s="273"/>
      <c r="D18" s="74">
        <f>'State Bud Amnd(12)-13613'!G27</f>
        <v>0</v>
      </c>
      <c r="E18" s="65">
        <v>0</v>
      </c>
      <c r="F18" s="74">
        <f>E18+'(Aug) State Fin-13650'!F18</f>
        <v>0</v>
      </c>
      <c r="G18" s="75">
        <f t="shared" si="0"/>
        <v>0</v>
      </c>
    </row>
    <row r="19" spans="1:7" s="42" customFormat="1" ht="12.75" customHeight="1" x14ac:dyDescent="0.25">
      <c r="A19" s="60">
        <v>364</v>
      </c>
      <c r="B19" s="272" t="s">
        <v>27</v>
      </c>
      <c r="C19" s="273"/>
      <c r="D19" s="74">
        <f>'State Bud Amnd(12)-13613'!G28</f>
        <v>0</v>
      </c>
      <c r="E19" s="65">
        <v>0</v>
      </c>
      <c r="F19" s="74">
        <f>E19+'(Aug) State Fin-13650'!F19</f>
        <v>0</v>
      </c>
      <c r="G19" s="75">
        <f t="shared" si="0"/>
        <v>0</v>
      </c>
    </row>
    <row r="20" spans="1:7" s="42" customFormat="1" ht="12.75" customHeight="1" x14ac:dyDescent="0.25">
      <c r="A20" s="60">
        <v>369</v>
      </c>
      <c r="B20" s="272" t="s">
        <v>132</v>
      </c>
      <c r="C20" s="273"/>
      <c r="D20" s="74">
        <f>'State Bud Amnd(12)-13613'!G29</f>
        <v>0</v>
      </c>
      <c r="E20" s="65">
        <v>0</v>
      </c>
      <c r="F20" s="74">
        <f>E20+'(Aug) State Fin-13650'!F20</f>
        <v>0</v>
      </c>
      <c r="G20" s="75">
        <f t="shared" si="0"/>
        <v>0</v>
      </c>
    </row>
    <row r="21" spans="1:7" s="42" customFormat="1" ht="12.75" customHeight="1" x14ac:dyDescent="0.25">
      <c r="A21" s="60">
        <v>380</v>
      </c>
      <c r="B21" s="272" t="s">
        <v>3</v>
      </c>
      <c r="C21" s="273"/>
      <c r="D21" s="74">
        <f>'State Bud Amnd(12)-13613'!G30</f>
        <v>0</v>
      </c>
      <c r="E21" s="65">
        <v>0</v>
      </c>
      <c r="F21" s="74">
        <f>E21+'(Aug) State Fin-13650'!F21</f>
        <v>0</v>
      </c>
      <c r="G21" s="75">
        <f t="shared" si="0"/>
        <v>0</v>
      </c>
    </row>
    <row r="22" spans="1:7" s="42" customFormat="1" ht="12.75" customHeight="1" x14ac:dyDescent="0.25">
      <c r="A22" s="60">
        <v>389</v>
      </c>
      <c r="B22" s="272" t="s">
        <v>23</v>
      </c>
      <c r="C22" s="273"/>
      <c r="D22" s="74">
        <f>'State Bud Amnd(12)-13613'!G31</f>
        <v>0</v>
      </c>
      <c r="E22" s="65">
        <v>0</v>
      </c>
      <c r="F22" s="74">
        <f>E22+'(Aug) State Fin-13650'!F22</f>
        <v>0</v>
      </c>
      <c r="G22" s="75">
        <f t="shared" si="0"/>
        <v>0</v>
      </c>
    </row>
    <row r="23" spans="1:7" s="42" customFormat="1" ht="12.75" customHeight="1" x14ac:dyDescent="0.25">
      <c r="A23" s="236" t="s">
        <v>4</v>
      </c>
      <c r="B23" s="232"/>
      <c r="C23" s="237"/>
      <c r="D23" s="74">
        <f>SUM(D14:D22)</f>
        <v>0</v>
      </c>
      <c r="E23" s="74">
        <f>SUM(E14:E22)</f>
        <v>0</v>
      </c>
      <c r="F23" s="74">
        <f>SUM(F14:F22)</f>
        <v>0</v>
      </c>
      <c r="G23" s="138">
        <f>SUM(G14:G22)</f>
        <v>0</v>
      </c>
    </row>
    <row r="24" spans="1:7" s="42" customFormat="1" ht="12.75" customHeight="1" x14ac:dyDescent="0.25">
      <c r="A24" s="236" t="s">
        <v>95</v>
      </c>
      <c r="B24" s="232"/>
      <c r="C24" s="237"/>
      <c r="D24" s="74">
        <f>'State Bud Amnd(12)-13613'!G33</f>
        <v>0</v>
      </c>
      <c r="E24" s="65">
        <v>0</v>
      </c>
      <c r="F24" s="74">
        <f>E24+'(Aug) State Fin-13650'!F24</f>
        <v>0</v>
      </c>
      <c r="G24" s="75">
        <f t="shared" si="0"/>
        <v>0</v>
      </c>
    </row>
    <row r="25" spans="1:7" s="42" customFormat="1" ht="12.75" customHeight="1" thickBot="1" x14ac:dyDescent="0.3">
      <c r="A25" s="305" t="s">
        <v>94</v>
      </c>
      <c r="B25" s="306"/>
      <c r="C25" s="307"/>
      <c r="D25" s="99">
        <f>SUM(D23:D24)</f>
        <v>0</v>
      </c>
      <c r="E25" s="99">
        <f>SUM(E23:E24)</f>
        <v>0</v>
      </c>
      <c r="F25" s="99">
        <f>SUM(F23:F24)</f>
        <v>0</v>
      </c>
      <c r="G25" s="110">
        <f>SUM(G23:G24)</f>
        <v>0</v>
      </c>
    </row>
    <row r="26" spans="1:7" s="53" customFormat="1" ht="11" thickTop="1" x14ac:dyDescent="0.25">
      <c r="A26" s="54"/>
      <c r="B26" s="54"/>
      <c r="C26" s="54"/>
      <c r="D26" s="54"/>
      <c r="E26" s="54"/>
      <c r="F26" s="54"/>
      <c r="G26" s="54"/>
    </row>
    <row r="27" spans="1:7" s="52" customFormat="1" ht="16.25" customHeight="1" thickBot="1" x14ac:dyDescent="0.35">
      <c r="A27" s="265" t="s">
        <v>93</v>
      </c>
      <c r="B27" s="265"/>
      <c r="C27" s="266"/>
      <c r="D27" s="266"/>
      <c r="E27" s="266"/>
      <c r="F27" s="266"/>
      <c r="G27" s="267"/>
    </row>
    <row r="28" spans="1:7" s="42" customFormat="1" ht="14" customHeight="1" thickTop="1" x14ac:dyDescent="0.25">
      <c r="A28" s="282" t="s">
        <v>63</v>
      </c>
      <c r="B28" s="284" t="s">
        <v>92</v>
      </c>
      <c r="C28" s="285"/>
      <c r="D28" s="51" t="s">
        <v>91</v>
      </c>
      <c r="E28" s="51" t="s">
        <v>90</v>
      </c>
      <c r="F28" s="51" t="s">
        <v>89</v>
      </c>
      <c r="G28" s="50" t="s">
        <v>88</v>
      </c>
    </row>
    <row r="29" spans="1:7" s="42" customFormat="1" ht="14" customHeight="1" thickBot="1" x14ac:dyDescent="0.3">
      <c r="A29" s="283"/>
      <c r="B29" s="286"/>
      <c r="C29" s="287"/>
      <c r="D29" s="49" t="s">
        <v>87</v>
      </c>
      <c r="E29" s="49" t="s">
        <v>87</v>
      </c>
      <c r="F29" s="49" t="s">
        <v>86</v>
      </c>
      <c r="G29" s="48" t="s">
        <v>85</v>
      </c>
    </row>
    <row r="30" spans="1:7" s="42" customFormat="1" ht="12.75" customHeight="1" thickTop="1" x14ac:dyDescent="0.25">
      <c r="A30" s="60">
        <v>10</v>
      </c>
      <c r="B30" s="280" t="s">
        <v>5</v>
      </c>
      <c r="C30" s="281"/>
      <c r="D30" s="70">
        <f>'State Bud Amnd(12)-13613'!G38</f>
        <v>0</v>
      </c>
      <c r="E30" s="13">
        <v>0</v>
      </c>
      <c r="F30" s="70">
        <f>E30+'(Aug) State Fin-13650'!F30</f>
        <v>0</v>
      </c>
      <c r="G30" s="75">
        <f>D30-F30</f>
        <v>0</v>
      </c>
    </row>
    <row r="31" spans="1:7" s="42" customFormat="1" ht="12.75" customHeight="1" x14ac:dyDescent="0.25">
      <c r="A31" s="60">
        <v>20</v>
      </c>
      <c r="B31" s="272" t="s">
        <v>123</v>
      </c>
      <c r="C31" s="273"/>
      <c r="D31" s="70">
        <f>'State Bud Amnd(12)-13613'!G39</f>
        <v>0</v>
      </c>
      <c r="E31" s="13">
        <v>0</v>
      </c>
      <c r="F31" s="70">
        <f>E31+'(Aug) State Fin-13650'!F31</f>
        <v>0</v>
      </c>
      <c r="G31" s="75">
        <f>D31-F31</f>
        <v>0</v>
      </c>
    </row>
    <row r="32" spans="1:7" s="42" customFormat="1" ht="12.75" customHeight="1" x14ac:dyDescent="0.25">
      <c r="A32" s="60">
        <v>30</v>
      </c>
      <c r="B32" s="272" t="s">
        <v>6</v>
      </c>
      <c r="C32" s="273"/>
      <c r="D32" s="70">
        <f>'State Bud Amnd(12)-13613'!G40</f>
        <v>0</v>
      </c>
      <c r="E32" s="13">
        <v>0</v>
      </c>
      <c r="F32" s="70">
        <f>E32+'(Aug) State Fin-13650'!F32</f>
        <v>0</v>
      </c>
      <c r="G32" s="75">
        <f t="shared" ref="G32:G62" si="1">D32-F32</f>
        <v>0</v>
      </c>
    </row>
    <row r="33" spans="1:7" s="42" customFormat="1" ht="12.75" customHeight="1" x14ac:dyDescent="0.25">
      <c r="A33" s="60">
        <v>40</v>
      </c>
      <c r="B33" s="272" t="s">
        <v>7</v>
      </c>
      <c r="C33" s="273"/>
      <c r="D33" s="70">
        <f>'State Bud Amnd(12)-13613'!G41</f>
        <v>0</v>
      </c>
      <c r="E33" s="13">
        <v>0</v>
      </c>
      <c r="F33" s="70">
        <f>E33+'(Aug) State Fin-13650'!F33</f>
        <v>0</v>
      </c>
      <c r="G33" s="75">
        <f t="shared" si="1"/>
        <v>0</v>
      </c>
    </row>
    <row r="34" spans="1:7" s="42" customFormat="1" ht="12.75" customHeight="1" x14ac:dyDescent="0.25">
      <c r="A34" s="60">
        <v>41</v>
      </c>
      <c r="B34" s="272" t="s">
        <v>134</v>
      </c>
      <c r="C34" s="273"/>
      <c r="D34" s="70">
        <f>'State Bud Amnd(12)-13613'!G42</f>
        <v>0</v>
      </c>
      <c r="E34" s="13">
        <v>0</v>
      </c>
      <c r="F34" s="70">
        <f>E34+'(Aug) State Fin-13650'!F34</f>
        <v>0</v>
      </c>
      <c r="G34" s="75">
        <f t="shared" si="1"/>
        <v>0</v>
      </c>
    </row>
    <row r="35" spans="1:7" s="42" customFormat="1" ht="12.75" customHeight="1" x14ac:dyDescent="0.25">
      <c r="A35" s="60">
        <v>42</v>
      </c>
      <c r="B35" s="272" t="s">
        <v>9</v>
      </c>
      <c r="C35" s="273"/>
      <c r="D35" s="70">
        <f>'State Bud Amnd(12)-13613'!G43</f>
        <v>0</v>
      </c>
      <c r="E35" s="13">
        <v>0</v>
      </c>
      <c r="F35" s="70">
        <f>E35+'(Aug) State Fin-13650'!F35</f>
        <v>0</v>
      </c>
      <c r="G35" s="75">
        <f t="shared" si="1"/>
        <v>0</v>
      </c>
    </row>
    <row r="36" spans="1:7" s="42" customFormat="1" ht="12.75" customHeight="1" x14ac:dyDescent="0.25">
      <c r="A36" s="60">
        <v>43</v>
      </c>
      <c r="B36" s="272" t="s">
        <v>10</v>
      </c>
      <c r="C36" s="273"/>
      <c r="D36" s="70">
        <f>'State Bud Amnd(12)-13613'!G44</f>
        <v>0</v>
      </c>
      <c r="E36" s="13">
        <v>0</v>
      </c>
      <c r="F36" s="70">
        <f>E36+'(Aug) State Fin-13650'!F36</f>
        <v>0</v>
      </c>
      <c r="G36" s="75">
        <f t="shared" si="1"/>
        <v>0</v>
      </c>
    </row>
    <row r="37" spans="1:7" s="42" customFormat="1" ht="12.75" customHeight="1" x14ac:dyDescent="0.25">
      <c r="A37" s="60">
        <v>44</v>
      </c>
      <c r="B37" s="272" t="s">
        <v>11</v>
      </c>
      <c r="C37" s="273"/>
      <c r="D37" s="70">
        <f>'State Bud Amnd(12)-13613'!G45</f>
        <v>0</v>
      </c>
      <c r="E37" s="13">
        <v>0</v>
      </c>
      <c r="F37" s="70">
        <f>E37+'(Aug) State Fin-13650'!F37</f>
        <v>0</v>
      </c>
      <c r="G37" s="75">
        <f t="shared" si="1"/>
        <v>0</v>
      </c>
    </row>
    <row r="38" spans="1:7" s="42" customFormat="1" ht="12.75" customHeight="1" x14ac:dyDescent="0.25">
      <c r="A38" s="60">
        <v>45</v>
      </c>
      <c r="B38" s="272" t="s">
        <v>2</v>
      </c>
      <c r="C38" s="273"/>
      <c r="D38" s="70">
        <f>'State Bud Amnd(12)-13613'!G46</f>
        <v>0</v>
      </c>
      <c r="E38" s="13">
        <v>0</v>
      </c>
      <c r="F38" s="70">
        <f>E38+'(Aug) State Fin-13650'!F38</f>
        <v>0</v>
      </c>
      <c r="G38" s="75">
        <f t="shared" si="1"/>
        <v>0</v>
      </c>
    </row>
    <row r="39" spans="1:7" s="42" customFormat="1" ht="12.75" customHeight="1" x14ac:dyDescent="0.25">
      <c r="A39" s="60">
        <v>46</v>
      </c>
      <c r="B39" s="272" t="s">
        <v>133</v>
      </c>
      <c r="C39" s="273"/>
      <c r="D39" s="70">
        <f>'State Bud Amnd(12)-13613'!G47</f>
        <v>0</v>
      </c>
      <c r="E39" s="13">
        <v>0</v>
      </c>
      <c r="F39" s="70">
        <f>E39+'(Aug) State Fin-13650'!F39</f>
        <v>0</v>
      </c>
      <c r="G39" s="75">
        <f t="shared" si="1"/>
        <v>0</v>
      </c>
    </row>
    <row r="40" spans="1:7" s="42" customFormat="1" ht="12.75" customHeight="1" x14ac:dyDescent="0.25">
      <c r="A40" s="60">
        <v>47</v>
      </c>
      <c r="B40" s="272" t="s">
        <v>29</v>
      </c>
      <c r="C40" s="273"/>
      <c r="D40" s="70">
        <f>'State Bud Amnd(12)-13613'!G48</f>
        <v>0</v>
      </c>
      <c r="E40" s="13">
        <v>0</v>
      </c>
      <c r="F40" s="70">
        <f>E40+'(Aug) State Fin-13650'!F40</f>
        <v>0</v>
      </c>
      <c r="G40" s="75">
        <f t="shared" si="1"/>
        <v>0</v>
      </c>
    </row>
    <row r="41" spans="1:7" s="42" customFormat="1" ht="12.75" customHeight="1" x14ac:dyDescent="0.25">
      <c r="A41" s="60">
        <v>48</v>
      </c>
      <c r="B41" s="272" t="s">
        <v>30</v>
      </c>
      <c r="C41" s="273"/>
      <c r="D41" s="70">
        <f>'State Bud Amnd(12)-13613'!G49</f>
        <v>0</v>
      </c>
      <c r="E41" s="13">
        <v>0</v>
      </c>
      <c r="F41" s="70">
        <f>E41+'(Aug) State Fin-13650'!F41</f>
        <v>0</v>
      </c>
      <c r="G41" s="75">
        <f t="shared" si="1"/>
        <v>0</v>
      </c>
    </row>
    <row r="42" spans="1:7" s="42" customFormat="1" ht="12.75" customHeight="1" x14ac:dyDescent="0.25">
      <c r="A42" s="60">
        <v>49</v>
      </c>
      <c r="B42" s="272" t="s">
        <v>13</v>
      </c>
      <c r="C42" s="273"/>
      <c r="D42" s="70">
        <f>'State Bud Amnd(12)-13613'!G50</f>
        <v>0</v>
      </c>
      <c r="E42" s="13">
        <v>0</v>
      </c>
      <c r="F42" s="70">
        <f>E42+'(Aug) State Fin-13650'!F42</f>
        <v>0</v>
      </c>
      <c r="G42" s="75">
        <f t="shared" si="1"/>
        <v>0</v>
      </c>
    </row>
    <row r="43" spans="1:7" s="42" customFormat="1" ht="12.75" customHeight="1" x14ac:dyDescent="0.25">
      <c r="A43" s="60">
        <v>51</v>
      </c>
      <c r="B43" s="272" t="s">
        <v>14</v>
      </c>
      <c r="C43" s="273"/>
      <c r="D43" s="70">
        <f>'State Bud Amnd(12)-13613'!G51</f>
        <v>0</v>
      </c>
      <c r="E43" s="13">
        <v>0</v>
      </c>
      <c r="F43" s="70">
        <f>E43+'(Aug) State Fin-13650'!F43</f>
        <v>0</v>
      </c>
      <c r="G43" s="75">
        <f t="shared" si="1"/>
        <v>0</v>
      </c>
    </row>
    <row r="44" spans="1:7" s="42" customFormat="1" ht="12.75" customHeight="1" x14ac:dyDescent="0.25">
      <c r="A44" s="60">
        <v>52.1</v>
      </c>
      <c r="B44" s="272" t="s">
        <v>15</v>
      </c>
      <c r="C44" s="273"/>
      <c r="D44" s="70">
        <f>'State Bud Amnd(12)-13613'!G52</f>
        <v>0</v>
      </c>
      <c r="E44" s="13">
        <v>0</v>
      </c>
      <c r="F44" s="70">
        <f>E44+'(Aug) State Fin-13650'!F44</f>
        <v>0</v>
      </c>
      <c r="G44" s="75">
        <f t="shared" si="1"/>
        <v>0</v>
      </c>
    </row>
    <row r="45" spans="1:7" s="42" customFormat="1" ht="12.75" customHeight="1" x14ac:dyDescent="0.25">
      <c r="A45" s="60">
        <v>52.2</v>
      </c>
      <c r="B45" s="272" t="s">
        <v>16</v>
      </c>
      <c r="C45" s="273"/>
      <c r="D45" s="70">
        <f>'State Bud Amnd(12)-13613'!G53</f>
        <v>0</v>
      </c>
      <c r="E45" s="13">
        <v>0</v>
      </c>
      <c r="F45" s="70">
        <f>E45+'(Aug) State Fin-13650'!F45</f>
        <v>0</v>
      </c>
      <c r="G45" s="75">
        <f t="shared" si="1"/>
        <v>0</v>
      </c>
    </row>
    <row r="46" spans="1:7" s="42" customFormat="1" ht="12.75" customHeight="1" x14ac:dyDescent="0.25">
      <c r="A46" s="60">
        <v>52.3</v>
      </c>
      <c r="B46" s="272" t="s">
        <v>17</v>
      </c>
      <c r="C46" s="273"/>
      <c r="D46" s="70">
        <f>'State Bud Amnd(12)-13613'!G54</f>
        <v>0</v>
      </c>
      <c r="E46" s="13">
        <v>0</v>
      </c>
      <c r="F46" s="70">
        <f>E46+'(Aug) State Fin-13650'!F46</f>
        <v>0</v>
      </c>
      <c r="G46" s="75">
        <f t="shared" si="1"/>
        <v>0</v>
      </c>
    </row>
    <row r="47" spans="1:7" s="42" customFormat="1" ht="12.75" customHeight="1" x14ac:dyDescent="0.25">
      <c r="A47" s="60">
        <v>52.4</v>
      </c>
      <c r="B47" s="272" t="s">
        <v>18</v>
      </c>
      <c r="C47" s="273"/>
      <c r="D47" s="70">
        <f>'State Bud Amnd(12)-13613'!G55</f>
        <v>0</v>
      </c>
      <c r="E47" s="13">
        <v>0</v>
      </c>
      <c r="F47" s="70">
        <f>E47+'(Aug) State Fin-13650'!F47</f>
        <v>0</v>
      </c>
      <c r="G47" s="75">
        <f t="shared" si="1"/>
        <v>0</v>
      </c>
    </row>
    <row r="48" spans="1:7" s="42" customFormat="1" ht="12.75" customHeight="1" x14ac:dyDescent="0.25">
      <c r="A48" s="60">
        <v>52.5</v>
      </c>
      <c r="B48" s="272" t="s">
        <v>19</v>
      </c>
      <c r="C48" s="273"/>
      <c r="D48" s="70">
        <f>'State Bud Amnd(12)-13613'!G56</f>
        <v>0</v>
      </c>
      <c r="E48" s="13">
        <v>0</v>
      </c>
      <c r="F48" s="70">
        <f>E48+'(Aug) State Fin-13650'!F48</f>
        <v>0</v>
      </c>
      <c r="G48" s="75">
        <f t="shared" si="1"/>
        <v>0</v>
      </c>
    </row>
    <row r="49" spans="1:7" s="42" customFormat="1" ht="12.75" customHeight="1" x14ac:dyDescent="0.25">
      <c r="A49" s="60">
        <v>54</v>
      </c>
      <c r="B49" s="272" t="s">
        <v>20</v>
      </c>
      <c r="C49" s="273"/>
      <c r="D49" s="70">
        <f>'State Bud Amnd(12)-13613'!G57</f>
        <v>0</v>
      </c>
      <c r="E49" s="13">
        <v>0</v>
      </c>
      <c r="F49" s="70">
        <f>E49+'(Aug) State Fin-13650'!F49</f>
        <v>0</v>
      </c>
      <c r="G49" s="75">
        <f t="shared" si="1"/>
        <v>0</v>
      </c>
    </row>
    <row r="50" spans="1:7" s="42" customFormat="1" ht="12.75" customHeight="1" x14ac:dyDescent="0.25">
      <c r="A50" s="60">
        <v>55</v>
      </c>
      <c r="B50" s="272" t="s">
        <v>53</v>
      </c>
      <c r="C50" s="273"/>
      <c r="D50" s="70">
        <f>'State Bud Amnd(12)-13613'!G58</f>
        <v>0</v>
      </c>
      <c r="E50" s="13">
        <v>0</v>
      </c>
      <c r="F50" s="70">
        <f>E50+'(Aug) State Fin-13650'!F50</f>
        <v>0</v>
      </c>
      <c r="G50" s="75">
        <f t="shared" si="1"/>
        <v>0</v>
      </c>
    </row>
    <row r="51" spans="1:7" s="42" customFormat="1" ht="12.75" customHeight="1" x14ac:dyDescent="0.25">
      <c r="A51" s="60">
        <v>60</v>
      </c>
      <c r="B51" s="272" t="s">
        <v>21</v>
      </c>
      <c r="C51" s="273"/>
      <c r="D51" s="70">
        <f>'State Bud Amnd(12)-13613'!G59</f>
        <v>0</v>
      </c>
      <c r="E51" s="13">
        <v>0</v>
      </c>
      <c r="F51" s="70">
        <f>E51+'(Aug) State Fin-13650'!F51</f>
        <v>0</v>
      </c>
      <c r="G51" s="75">
        <f t="shared" si="1"/>
        <v>0</v>
      </c>
    </row>
    <row r="52" spans="1:7" s="42" customFormat="1" ht="12.75" customHeight="1" x14ac:dyDescent="0.25">
      <c r="A52" s="60">
        <v>71</v>
      </c>
      <c r="B52" s="272" t="s">
        <v>31</v>
      </c>
      <c r="C52" s="273"/>
      <c r="D52" s="70">
        <f>'State Bud Amnd(12)-13613'!G60</f>
        <v>0</v>
      </c>
      <c r="E52" s="13">
        <v>0</v>
      </c>
      <c r="F52" s="70">
        <f>E52+'(Aug) State Fin-13650'!F52</f>
        <v>0</v>
      </c>
      <c r="G52" s="75">
        <f t="shared" si="1"/>
        <v>0</v>
      </c>
    </row>
    <row r="53" spans="1:7" s="42" customFormat="1" ht="12.75" customHeight="1" x14ac:dyDescent="0.25">
      <c r="A53" s="60">
        <v>72</v>
      </c>
      <c r="B53" s="272" t="s">
        <v>32</v>
      </c>
      <c r="C53" s="273"/>
      <c r="D53" s="70">
        <f>'State Bud Amnd(12)-13613'!G61</f>
        <v>0</v>
      </c>
      <c r="E53" s="13">
        <v>0</v>
      </c>
      <c r="F53" s="70">
        <f>E53+'(Aug) State Fin-13650'!F53</f>
        <v>0</v>
      </c>
      <c r="G53" s="75">
        <f t="shared" si="1"/>
        <v>0</v>
      </c>
    </row>
    <row r="54" spans="1:7" s="42" customFormat="1" ht="12.75" customHeight="1" x14ac:dyDescent="0.25">
      <c r="A54" s="60">
        <v>81</v>
      </c>
      <c r="B54" s="272" t="s">
        <v>54</v>
      </c>
      <c r="C54" s="273"/>
      <c r="D54" s="70">
        <f>'State Bud Amnd(12)-13613'!G62</f>
        <v>0</v>
      </c>
      <c r="E54" s="13">
        <v>0</v>
      </c>
      <c r="F54" s="70">
        <f>E54+'(Aug) State Fin-13650'!F54</f>
        <v>0</v>
      </c>
      <c r="G54" s="75">
        <f t="shared" si="1"/>
        <v>0</v>
      </c>
    </row>
    <row r="55" spans="1:7" s="42" customFormat="1" ht="12.75" customHeight="1" x14ac:dyDescent="0.25">
      <c r="A55" s="60">
        <v>83</v>
      </c>
      <c r="B55" s="272" t="s">
        <v>55</v>
      </c>
      <c r="C55" s="273"/>
      <c r="D55" s="70">
        <f>'State Bud Amnd(12)-13613'!G63</f>
        <v>0</v>
      </c>
      <c r="E55" s="13">
        <v>0</v>
      </c>
      <c r="F55" s="70">
        <f>E55+'(Aug) State Fin-13650'!F55</f>
        <v>0</v>
      </c>
      <c r="G55" s="75">
        <f t="shared" si="1"/>
        <v>0</v>
      </c>
    </row>
    <row r="56" spans="1:7" s="42" customFormat="1" ht="12.75" customHeight="1" x14ac:dyDescent="0.25">
      <c r="A56" s="60">
        <v>89</v>
      </c>
      <c r="B56" s="272" t="s">
        <v>33</v>
      </c>
      <c r="C56" s="273"/>
      <c r="D56" s="70">
        <f>'State Bud Amnd(12)-13613'!G64</f>
        <v>0</v>
      </c>
      <c r="E56" s="13">
        <v>0</v>
      </c>
      <c r="F56" s="70">
        <f>E56+'(Aug) State Fin-13650'!F56</f>
        <v>0</v>
      </c>
      <c r="G56" s="75">
        <f t="shared" si="1"/>
        <v>0</v>
      </c>
    </row>
    <row r="57" spans="1:7" s="42" customFormat="1" ht="12.75" customHeight="1" x14ac:dyDescent="0.25">
      <c r="A57" s="60">
        <v>99</v>
      </c>
      <c r="B57" s="272" t="s">
        <v>34</v>
      </c>
      <c r="C57" s="273"/>
      <c r="D57" s="70">
        <f>'State Bud Amnd(12)-13613'!G65</f>
        <v>0</v>
      </c>
      <c r="E57" s="13">
        <v>0</v>
      </c>
      <c r="F57" s="70">
        <f>E57+'(Aug) State Fin-13650'!F57</f>
        <v>0</v>
      </c>
      <c r="G57" s="75">
        <f t="shared" si="1"/>
        <v>0</v>
      </c>
    </row>
    <row r="58" spans="1:7" s="42" customFormat="1" ht="12.75" customHeight="1" x14ac:dyDescent="0.25">
      <c r="A58" s="230" t="s">
        <v>129</v>
      </c>
      <c r="B58" s="231"/>
      <c r="C58" s="232"/>
      <c r="D58" s="70">
        <f>SUM(D30:D57)</f>
        <v>0</v>
      </c>
      <c r="E58" s="70">
        <f>SUM(E30:E57)</f>
        <v>0</v>
      </c>
      <c r="F58" s="70">
        <f>SUM(F30:F57)</f>
        <v>0</v>
      </c>
      <c r="G58" s="75">
        <f>SUM(G30:G57)</f>
        <v>0</v>
      </c>
    </row>
    <row r="59" spans="1:7" s="42" customFormat="1" ht="12.75" customHeight="1" x14ac:dyDescent="0.25">
      <c r="A59" s="60">
        <v>1E-3</v>
      </c>
      <c r="B59" s="206" t="s">
        <v>35</v>
      </c>
      <c r="C59" s="206"/>
      <c r="D59" s="70">
        <f>'State Bud Amnd(12)-13613'!G67</f>
        <v>0</v>
      </c>
      <c r="E59" s="76">
        <v>0</v>
      </c>
      <c r="F59" s="70">
        <f>E59+'(Aug) State Fin-13650'!F59</f>
        <v>0</v>
      </c>
      <c r="G59" s="75">
        <f t="shared" si="1"/>
        <v>0</v>
      </c>
    </row>
    <row r="60" spans="1:7" s="42" customFormat="1" ht="12.75" customHeight="1" x14ac:dyDescent="0.25">
      <c r="A60" s="60">
        <v>2E-3</v>
      </c>
      <c r="B60" s="206" t="s">
        <v>36</v>
      </c>
      <c r="C60" s="206"/>
      <c r="D60" s="70">
        <f>'State Bud Amnd(12)-13613'!G68</f>
        <v>0</v>
      </c>
      <c r="E60" s="76">
        <v>0</v>
      </c>
      <c r="F60" s="70">
        <f>E60+'(Aug) State Fin-13650'!F60</f>
        <v>0</v>
      </c>
      <c r="G60" s="75">
        <f t="shared" si="1"/>
        <v>0</v>
      </c>
    </row>
    <row r="61" spans="1:7" s="42" customFormat="1" ht="12.75" customHeight="1" x14ac:dyDescent="0.25">
      <c r="A61" s="60">
        <v>3.0000000000000001E-3</v>
      </c>
      <c r="B61" s="173" t="s">
        <v>42</v>
      </c>
      <c r="C61" s="207"/>
      <c r="D61" s="70">
        <f>'State Bud Amnd(12)-13613'!G69</f>
        <v>0</v>
      </c>
      <c r="E61" s="76">
        <v>0</v>
      </c>
      <c r="F61" s="70">
        <f>E61+'(Aug) State Fin-13650'!F61</f>
        <v>0</v>
      </c>
      <c r="G61" s="75">
        <f t="shared" si="1"/>
        <v>0</v>
      </c>
    </row>
    <row r="62" spans="1:7" s="42" customFormat="1" ht="12.75" customHeight="1" x14ac:dyDescent="0.25">
      <c r="A62" s="60">
        <v>4.0000000000000001E-3</v>
      </c>
      <c r="B62" s="206" t="s">
        <v>37</v>
      </c>
      <c r="C62" s="206"/>
      <c r="D62" s="70">
        <f>'State Bud Amnd(12)-13613'!G70</f>
        <v>0</v>
      </c>
      <c r="E62" s="76">
        <v>0</v>
      </c>
      <c r="F62" s="70">
        <f>E62+'(Aug) State Fin-13650'!F62</f>
        <v>0</v>
      </c>
      <c r="G62" s="75">
        <f t="shared" si="1"/>
        <v>0</v>
      </c>
    </row>
    <row r="63" spans="1:7" s="136" customFormat="1" ht="12.75" customHeight="1" x14ac:dyDescent="0.25">
      <c r="A63" s="236" t="s">
        <v>52</v>
      </c>
      <c r="B63" s="237"/>
      <c r="C63" s="237"/>
      <c r="D63" s="70">
        <f>SUM(D59:D62)</f>
        <v>0</v>
      </c>
      <c r="E63" s="70">
        <f>SUM(E59:E62)</f>
        <v>0</v>
      </c>
      <c r="F63" s="70">
        <f>SUM(F59:F62)</f>
        <v>0</v>
      </c>
      <c r="G63" s="75">
        <f>SUM(G59:G62)</f>
        <v>0</v>
      </c>
    </row>
    <row r="64" spans="1:7" s="136" customFormat="1" ht="12.75" customHeight="1" x14ac:dyDescent="0.25">
      <c r="A64" s="303" t="s">
        <v>109</v>
      </c>
      <c r="B64" s="304"/>
      <c r="C64" s="304"/>
      <c r="D64" s="106">
        <f>SUM(D63,D58)</f>
        <v>0</v>
      </c>
      <c r="E64" s="106">
        <f>SUM(E63,E58)</f>
        <v>0</v>
      </c>
      <c r="F64" s="106">
        <f>SUM(F58,F63)</f>
        <v>0</v>
      </c>
      <c r="G64" s="107">
        <f>SUM(G58,G63)</f>
        <v>0</v>
      </c>
    </row>
    <row r="65" spans="1:7" ht="15.65" customHeight="1" thickBot="1" x14ac:dyDescent="0.3">
      <c r="A65" s="193" t="s">
        <v>122</v>
      </c>
      <c r="B65" s="194"/>
      <c r="C65" s="194"/>
      <c r="D65" s="108">
        <f>D25-D64</f>
        <v>0</v>
      </c>
      <c r="E65" s="108">
        <f>E25-E64</f>
        <v>0</v>
      </c>
      <c r="F65" s="108">
        <f>F25-F64</f>
        <v>0</v>
      </c>
      <c r="G65" s="109">
        <f>G25-G64</f>
        <v>0</v>
      </c>
    </row>
    <row r="66" spans="1:7" s="47" customFormat="1" ht="13" thickTop="1" x14ac:dyDescent="0.25">
      <c r="A66" s="279" t="s">
        <v>83</v>
      </c>
      <c r="B66" s="279"/>
      <c r="C66" s="279"/>
      <c r="D66" s="279"/>
      <c r="E66" s="279"/>
      <c r="F66" s="279"/>
      <c r="G66" s="279"/>
    </row>
    <row r="67" spans="1:7" x14ac:dyDescent="0.25">
      <c r="A67" s="1"/>
      <c r="B67" s="1"/>
      <c r="C67" s="1"/>
      <c r="D67" s="1"/>
      <c r="E67" s="296"/>
      <c r="F67" s="296"/>
      <c r="G67" s="296"/>
    </row>
    <row r="68" spans="1:7" ht="13" thickBot="1" x14ac:dyDescent="0.3">
      <c r="A68" s="1"/>
      <c r="B68" s="1"/>
      <c r="C68" s="1"/>
      <c r="D68" s="1"/>
      <c r="E68" s="294"/>
      <c r="F68" s="294"/>
      <c r="G68" s="294"/>
    </row>
    <row r="69" spans="1:7" x14ac:dyDescent="0.25">
      <c r="A69" s="264" t="s">
        <v>165</v>
      </c>
      <c r="B69" s="264"/>
      <c r="C69" s="264"/>
      <c r="D69" s="1"/>
      <c r="E69" s="26" t="s">
        <v>127</v>
      </c>
      <c r="F69" s="26"/>
      <c r="G69" s="26" t="s">
        <v>128</v>
      </c>
    </row>
  </sheetData>
  <sheetProtection algorithmName="SHA-512" hashValue="jPehHQ9jL+PasILDePciPtLbQYXcdc0nqvqwMAP0H7oruWA4iKr2t1mtFFb+A6QUk6a4G8ux7UrPNHrGzuE9lg==" saltValue="56/+XN1lvQON3x8to2yxDw==" spinCount="100000" sheet="1" selectLockedCells="1"/>
  <protectedRanges>
    <protectedRange sqref="A9:G10" name="Range3"/>
    <protectedRange sqref="E24 E14:E22 E30:E57" name="Range3_1_1"/>
    <protectedRange sqref="E60:E62" name="Range3_1_1_1"/>
  </protectedRanges>
  <mergeCells count="68">
    <mergeCell ref="A69:C69"/>
    <mergeCell ref="A64:C64"/>
    <mergeCell ref="A63:C63"/>
    <mergeCell ref="A65:C65"/>
    <mergeCell ref="A66:G66"/>
    <mergeCell ref="E67:G67"/>
    <mergeCell ref="E68:G68"/>
    <mergeCell ref="A58:C58"/>
    <mergeCell ref="B59:C59"/>
    <mergeCell ref="B60:C60"/>
    <mergeCell ref="B61:C61"/>
    <mergeCell ref="B62:C62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21:C21"/>
    <mergeCell ref="B22:C22"/>
    <mergeCell ref="A23:C23"/>
    <mergeCell ref="A24:C24"/>
    <mergeCell ref="A25:C25"/>
    <mergeCell ref="B32:C32"/>
    <mergeCell ref="B41:C41"/>
    <mergeCell ref="B42:C42"/>
    <mergeCell ref="B43:C43"/>
    <mergeCell ref="B44:C44"/>
    <mergeCell ref="B33:C33"/>
    <mergeCell ref="A27:G27"/>
    <mergeCell ref="A28:A29"/>
    <mergeCell ref="B28:C29"/>
    <mergeCell ref="B30:C30"/>
    <mergeCell ref="B31:C31"/>
    <mergeCell ref="B20:C20"/>
    <mergeCell ref="A9:B9"/>
    <mergeCell ref="B10:G10"/>
    <mergeCell ref="A11:G11"/>
    <mergeCell ref="A12:A13"/>
    <mergeCell ref="B12:C13"/>
    <mergeCell ref="B14:C14"/>
    <mergeCell ref="B15:C15"/>
    <mergeCell ref="B16:C16"/>
    <mergeCell ref="B17:C17"/>
    <mergeCell ref="B18:C18"/>
    <mergeCell ref="B19:C19"/>
    <mergeCell ref="A1:B8"/>
    <mergeCell ref="C1:F1"/>
    <mergeCell ref="C2:F2"/>
    <mergeCell ref="C3:F3"/>
    <mergeCell ref="C4:F4"/>
    <mergeCell ref="C6:F6"/>
    <mergeCell ref="C7:F7"/>
    <mergeCell ref="C8:F8"/>
  </mergeCells>
  <printOptions horizontalCentered="1" verticalCentered="1"/>
  <pageMargins left="0.3" right="0.3" top="0.3" bottom="0.3" header="0" footer="0"/>
  <pageSetup scale="83" orientation="portrait" r:id="rId1"/>
  <headerFooter alignWithMargins="0"/>
  <ignoredErrors>
    <ignoredError sqref="G23 G58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25</vt:i4>
      </vt:variant>
    </vt:vector>
  </HeadingPairs>
  <TitlesOfParts>
    <vt:vector size="51" baseType="lpstr">
      <vt:lpstr>Instructions</vt:lpstr>
      <vt:lpstr>Annl Cert. Bud-13617</vt:lpstr>
      <vt:lpstr>State Bud Amnd(1)-13613</vt:lpstr>
      <vt:lpstr>(Oct) State Fin-13650</vt:lpstr>
      <vt:lpstr>State Bud Amnd(2)-13613</vt:lpstr>
      <vt:lpstr>(Nov) State Fin-13650</vt:lpstr>
      <vt:lpstr>State Bud Amnd(3)-13613</vt:lpstr>
      <vt:lpstr>(Dec) State Fin-13650</vt:lpstr>
      <vt:lpstr>State Bud Amnd(4)-13613</vt:lpstr>
      <vt:lpstr>(Jan) State Fin-13650</vt:lpstr>
      <vt:lpstr>State Bud Amnd(5)-13613</vt:lpstr>
      <vt:lpstr>(Feb) State Fin-13650</vt:lpstr>
      <vt:lpstr>State Bud Amnd(6)-13613</vt:lpstr>
      <vt:lpstr>(Mar) State Fin-13650</vt:lpstr>
      <vt:lpstr>State Bud Amnd(7)-13613</vt:lpstr>
      <vt:lpstr>(Apr) State Fin-13650</vt:lpstr>
      <vt:lpstr>State Bud Amnd(8)-13613</vt:lpstr>
      <vt:lpstr>(May) State Fin-13650</vt:lpstr>
      <vt:lpstr>State Bud Amnd(9)-13613</vt:lpstr>
      <vt:lpstr>(Jun) State Fin-13650</vt:lpstr>
      <vt:lpstr>State Bud Amnd(10)-13613</vt:lpstr>
      <vt:lpstr>(Jul) State Fin-13650</vt:lpstr>
      <vt:lpstr>State Bud Amnd(11)-13613</vt:lpstr>
      <vt:lpstr>(Aug) State Fin-13650</vt:lpstr>
      <vt:lpstr>State Bud Amnd(12)-13613</vt:lpstr>
      <vt:lpstr>13650 - (Sep) State Fin</vt:lpstr>
      <vt:lpstr>'(Apr) State Fin-13650'!Print_Area</vt:lpstr>
      <vt:lpstr>'(Aug) State Fin-13650'!Print_Area</vt:lpstr>
      <vt:lpstr>'(Dec) State Fin-13650'!Print_Area</vt:lpstr>
      <vt:lpstr>'(Feb) State Fin-13650'!Print_Area</vt:lpstr>
      <vt:lpstr>'(Jan) State Fin-13650'!Print_Area</vt:lpstr>
      <vt:lpstr>'(Jul) State Fin-13650'!Print_Area</vt:lpstr>
      <vt:lpstr>'(Jun) State Fin-13650'!Print_Area</vt:lpstr>
      <vt:lpstr>'(Mar) State Fin-13650'!Print_Area</vt:lpstr>
      <vt:lpstr>'(May) State Fin-13650'!Print_Area</vt:lpstr>
      <vt:lpstr>'(Nov) State Fin-13650'!Print_Area</vt:lpstr>
      <vt:lpstr>'(Oct) State Fin-13650'!Print_Area</vt:lpstr>
      <vt:lpstr>'13650 - (Sep) State Fin'!Print_Area</vt:lpstr>
      <vt:lpstr>'Annl Cert. Bud-13617'!Print_Area</vt:lpstr>
      <vt:lpstr>'State Bud Amnd(1)-13613'!Print_Area</vt:lpstr>
      <vt:lpstr>'State Bud Amnd(10)-13613'!Print_Area</vt:lpstr>
      <vt:lpstr>'State Bud Amnd(11)-13613'!Print_Area</vt:lpstr>
      <vt:lpstr>'State Bud Amnd(12)-13613'!Print_Area</vt:lpstr>
      <vt:lpstr>'State Bud Amnd(2)-13613'!Print_Area</vt:lpstr>
      <vt:lpstr>'State Bud Amnd(3)-13613'!Print_Area</vt:lpstr>
      <vt:lpstr>'State Bud Amnd(4)-13613'!Print_Area</vt:lpstr>
      <vt:lpstr>'State Bud Amnd(5)-13613'!Print_Area</vt:lpstr>
      <vt:lpstr>'State Bud Amnd(6)-13613'!Print_Area</vt:lpstr>
      <vt:lpstr>'State Bud Amnd(7)-13613'!Print_Area</vt:lpstr>
      <vt:lpstr>'State Bud Amnd(8)-13613'!Print_Area</vt:lpstr>
      <vt:lpstr>'State Bud Amnd(9)-13613'!Print_Area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Joe</dc:creator>
  <cp:lastModifiedBy>Aycock, Jessica</cp:lastModifiedBy>
  <cp:lastPrinted>2013-02-08T19:18:54Z</cp:lastPrinted>
  <dcterms:created xsi:type="dcterms:W3CDTF">2012-07-11T17:56:03Z</dcterms:created>
  <dcterms:modified xsi:type="dcterms:W3CDTF">2021-01-29T19:29:56Z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